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GIGI" sheetId="1" r:id="rId1"/>
  </sheets>
  <definedNames>
    <definedName name="_xlnm.Print_Titles" localSheetId="0">'GIGI'!$10:$14</definedName>
  </definedNames>
  <calcPr fullCalcOnLoad="1"/>
</workbook>
</file>

<file path=xl/comments1.xml><?xml version="1.0" encoding="utf-8"?>
<comments xmlns="http://schemas.openxmlformats.org/spreadsheetml/2006/main">
  <authors>
    <author>Samoila.Simona</author>
  </authors>
  <commentList>
    <comment ref="C17" authorId="0">
      <text>
        <r>
          <rPr>
            <b/>
            <sz val="8"/>
            <rFont val="Tahoma"/>
            <family val="0"/>
          </rPr>
          <t>Samoila.Simona: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<sst xmlns="http://schemas.openxmlformats.org/spreadsheetml/2006/main" count="283" uniqueCount="271">
  <si>
    <t>Nr.                crt.</t>
  </si>
  <si>
    <t>Localitatea</t>
  </si>
  <si>
    <t>I.</t>
  </si>
  <si>
    <t>Municipii</t>
  </si>
  <si>
    <t>Suceava</t>
  </si>
  <si>
    <t>C-lung  Moldovenesc</t>
  </si>
  <si>
    <t>Falticeni</t>
  </si>
  <si>
    <t>Radauti</t>
  </si>
  <si>
    <t>Vatra Dornei</t>
  </si>
  <si>
    <t>II.</t>
  </si>
  <si>
    <t>Oraşe</t>
  </si>
  <si>
    <t>Gura Humorului</t>
  </si>
  <si>
    <t>Siret</t>
  </si>
  <si>
    <t>Solca</t>
  </si>
  <si>
    <t>Brosteni</t>
  </si>
  <si>
    <t>Cajvana</t>
  </si>
  <si>
    <t>Dolhasca</t>
  </si>
  <si>
    <t>Frasin</t>
  </si>
  <si>
    <t>Liteni</t>
  </si>
  <si>
    <t>Milisauti</t>
  </si>
  <si>
    <t>Salcea</t>
  </si>
  <si>
    <t>Vicovu de Sus</t>
  </si>
  <si>
    <t>III.</t>
  </si>
  <si>
    <t>Comune</t>
  </si>
  <si>
    <t>Adincata</t>
  </si>
  <si>
    <t>Arbore</t>
  </si>
  <si>
    <t>Baia</t>
  </si>
  <si>
    <t>Balaceana</t>
  </si>
  <si>
    <t>Balcauti</t>
  </si>
  <si>
    <t>Berchisesti</t>
  </si>
  <si>
    <t>Bilca</t>
  </si>
  <si>
    <t>Bogdanesti</t>
  </si>
  <si>
    <t>Boroaia</t>
  </si>
  <si>
    <t>Bosanci</t>
  </si>
  <si>
    <t>Botosana</t>
  </si>
  <si>
    <t>Breaza</t>
  </si>
  <si>
    <t>Brodina</t>
  </si>
  <si>
    <t>Bunesti</t>
  </si>
  <si>
    <t>Burla</t>
  </si>
  <si>
    <t>Cacica</t>
  </si>
  <si>
    <t>Calafindesti</t>
  </si>
  <si>
    <t>Capu Cimpului</t>
  </si>
  <si>
    <t>Ciocanesti</t>
  </si>
  <si>
    <t>Ciprian Porumbescu</t>
  </si>
  <si>
    <t>Cirlibaba</t>
  </si>
  <si>
    <t>Comanesti</t>
  </si>
  <si>
    <t>Cornu Luncii</t>
  </si>
  <si>
    <t>Cosna</t>
  </si>
  <si>
    <t>Crucea</t>
  </si>
  <si>
    <t>Darmanesti</t>
  </si>
  <si>
    <t>Dolhesti</t>
  </si>
  <si>
    <t>Dorna Arini</t>
  </si>
  <si>
    <t>Dorna Candrenilor</t>
  </si>
  <si>
    <t>Dornesti</t>
  </si>
  <si>
    <t>Dragoiesti</t>
  </si>
  <si>
    <t>Draguseni</t>
  </si>
  <si>
    <t>Dumbraveni</t>
  </si>
  <si>
    <t>Fintina Mare</t>
  </si>
  <si>
    <t>Fintinele</t>
  </si>
  <si>
    <t>Forasti</t>
  </si>
  <si>
    <t>Fratautii Noi</t>
  </si>
  <si>
    <t>Fratautii Vechi</t>
  </si>
  <si>
    <t>Frumosu</t>
  </si>
  <si>
    <t>Fundu Moldovei</t>
  </si>
  <si>
    <t>Galanesti</t>
  </si>
  <si>
    <t>Gramesti</t>
  </si>
  <si>
    <t>Granicesti</t>
  </si>
  <si>
    <t>Hintesti</t>
  </si>
  <si>
    <t>Hirtop</t>
  </si>
  <si>
    <t>Horodnic de Jos</t>
  </si>
  <si>
    <t>Horodnic de Sus</t>
  </si>
  <si>
    <t>Horodniceni</t>
  </si>
  <si>
    <t>Iacobeni</t>
  </si>
  <si>
    <t>Iaslovat</t>
  </si>
  <si>
    <t>Ilisesti</t>
  </si>
  <si>
    <t>Ipotesti</t>
  </si>
  <si>
    <t>Izvoarele Sucevei</t>
  </si>
  <si>
    <t>Marginea</t>
  </si>
  <si>
    <t>Malini</t>
  </si>
  <si>
    <t>M-rea Humorului</t>
  </si>
  <si>
    <t>Mitocul Dragomirnei</t>
  </si>
  <si>
    <t>Moara</t>
  </si>
  <si>
    <t>Moldova Sulita</t>
  </si>
  <si>
    <t>Moldovita</t>
  </si>
  <si>
    <t>Musenita</t>
  </si>
  <si>
    <t>Ostra</t>
  </si>
  <si>
    <t>Panaci</t>
  </si>
  <si>
    <t>Paltinoasa</t>
  </si>
  <si>
    <t>Patrauti</t>
  </si>
  <si>
    <t>Pirtestii de Jos</t>
  </si>
  <si>
    <t>Poiana Stampei</t>
  </si>
  <si>
    <t>Poieni Solca</t>
  </si>
  <si>
    <t>Pojorita</t>
  </si>
  <si>
    <t>Preutesti</t>
  </si>
  <si>
    <t>Putna</t>
  </si>
  <si>
    <t>Radaseni</t>
  </si>
  <si>
    <t>Risca</t>
  </si>
  <si>
    <t>Sadova</t>
  </si>
  <si>
    <t>Satu Mare</t>
  </si>
  <si>
    <t>Siminicea</t>
  </si>
  <si>
    <t>Slatina</t>
  </si>
  <si>
    <t>Straja</t>
  </si>
  <si>
    <t>Stroiesti</t>
  </si>
  <si>
    <t>Stulpicani</t>
  </si>
  <si>
    <t>Sucevita</t>
  </si>
  <si>
    <t>Saru Dornei</t>
  </si>
  <si>
    <t>Scheia</t>
  </si>
  <si>
    <t>Serbauti</t>
  </si>
  <si>
    <t>Todiresti</t>
  </si>
  <si>
    <t>Udesti</t>
  </si>
  <si>
    <t>Ulma</t>
  </si>
  <si>
    <t>Vadu Moldovei</t>
  </si>
  <si>
    <t>Valea Moldovei</t>
  </si>
  <si>
    <t>Vama</t>
  </si>
  <si>
    <t>Vatra Moldovitei</t>
  </si>
  <si>
    <t>Veresti</t>
  </si>
  <si>
    <t>Vicovu de Jos</t>
  </si>
  <si>
    <t>Voitinel</t>
  </si>
  <si>
    <t>Volovat</t>
  </si>
  <si>
    <t>Vulturesti</t>
  </si>
  <si>
    <t>Zamostea</t>
  </si>
  <si>
    <t>Zvoristea</t>
  </si>
  <si>
    <t>9.543.926 euro x 4,2 lei = 40.084.490 lei</t>
  </si>
  <si>
    <t>Hotărâri</t>
  </si>
  <si>
    <t>aprobat Hot.100/14.10.2010</t>
  </si>
  <si>
    <t>aprobat Hot.95/ 06.10.2010</t>
  </si>
  <si>
    <t>aprobat Hot.117/15.10.2010</t>
  </si>
  <si>
    <t>aprobat Hot.46/ 14.10.2010</t>
  </si>
  <si>
    <t>aprobat Hot.44/18.09.2010</t>
  </si>
  <si>
    <t>aprobat Hot.31/14.10.2010</t>
  </si>
  <si>
    <t>aprobat Hot.97 din 15.10.2010</t>
  </si>
  <si>
    <t>aprobat Hot.61/15.10.2010</t>
  </si>
  <si>
    <t>aprobat Hot.28 din 13.10.2010</t>
  </si>
  <si>
    <t>aprobat Hot.21/14.10.2010</t>
  </si>
  <si>
    <t>aprobat Hot.61/14.10.2010</t>
  </si>
  <si>
    <t>aprobat Hot.33/15.10.2010</t>
  </si>
  <si>
    <t>aprobat Hot.40/19.10.2010</t>
  </si>
  <si>
    <t>aprobat Hot.69/15.10.2010</t>
  </si>
  <si>
    <t>aprobat Hot.35/15.10.2010</t>
  </si>
  <si>
    <t>aprobat Hot.32 din 14.10.2010</t>
  </si>
  <si>
    <t>aprobat Hot.36 din 14.10.2010</t>
  </si>
  <si>
    <t>aprobat Hot.46/15.10.2010</t>
  </si>
  <si>
    <t>aprobat Hot.46/14.10.2010</t>
  </si>
  <si>
    <t>aprobat Hot.54/15.10.2010</t>
  </si>
  <si>
    <t>aprobat Hot.35/14.10.2010</t>
  </si>
  <si>
    <t>aprobat Hot.31/18.10.2010</t>
  </si>
  <si>
    <t>aprobat Hot.50/14.10.2010</t>
  </si>
  <si>
    <t>aprobat Hot.30/14.10.2010</t>
  </si>
  <si>
    <t>aprobat Hot.42 din 14.10.2010</t>
  </si>
  <si>
    <t>aprobat Hot.38/14.10.2010</t>
  </si>
  <si>
    <t>aprobat Hot.84/14.10.2010</t>
  </si>
  <si>
    <t>aprobat Hot.64/14.10.2010</t>
  </si>
  <si>
    <t>aprobat Hot.28/14.10.2010</t>
  </si>
  <si>
    <t>aprobat Hot.68/14.10.2010</t>
  </si>
  <si>
    <t>aprobat Hot.42/07.10.2010</t>
  </si>
  <si>
    <t>aprobat Hot.45 din 11.10.2010</t>
  </si>
  <si>
    <t>aprobat Hot.31/15.10.2010</t>
  </si>
  <si>
    <t>aprobat Hot.35/11.10.2010</t>
  </si>
  <si>
    <t>aprobat Hot.56/12.10.2010</t>
  </si>
  <si>
    <t>aprobat Hot.32/13.10.2010</t>
  </si>
  <si>
    <t>aprobat Hot.63/15.10.2010</t>
  </si>
  <si>
    <t>aprobat Hot.17 din 14.10.2010</t>
  </si>
  <si>
    <t>aprobat Hot.18 din 14.10.2010</t>
  </si>
  <si>
    <t>aprobat Hot…../21.10.2010</t>
  </si>
  <si>
    <t>aprobat Hot.31/13.10.2010</t>
  </si>
  <si>
    <t xml:space="preserve">aprobat Hot.30/ 14.10.2010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</si>
  <si>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Hot.64/21.10.2010</t>
  </si>
  <si>
    <t>aprobat Hot.41/14.10.2010</t>
  </si>
  <si>
    <t>aprobat Hot.53/15.10.2010</t>
  </si>
  <si>
    <t>aprobat Hot.34/19.10.2010</t>
  </si>
  <si>
    <t>aprobat Hot.38/08.10.2010</t>
  </si>
  <si>
    <t>aprobat Hot.22/15.10.201</t>
  </si>
  <si>
    <t>aprobat Hot.36/14.10.2010</t>
  </si>
  <si>
    <t>aprobat Hot.52/14.10.2010</t>
  </si>
  <si>
    <t>aprobat Hot.44/14.10.2010</t>
  </si>
  <si>
    <t>aprobat Hot.93/06.10.2010</t>
  </si>
  <si>
    <t>aprobat Hot.33/12.10.2010</t>
  </si>
  <si>
    <t>aprobat Hot.28/15.10.2010</t>
  </si>
  <si>
    <t>aprobat Hot.40/14.10.2010</t>
  </si>
  <si>
    <t>aprobat Hot.35/21.10.2010</t>
  </si>
  <si>
    <t>aprobat Hot.42/15.10.2010</t>
  </si>
  <si>
    <t>aprobat Hot.33/13.10.2010</t>
  </si>
  <si>
    <t>aprobat Hot.113/14.10.2010</t>
  </si>
  <si>
    <t>aprobat Hot.39/15.10.2010</t>
  </si>
  <si>
    <t>aprobat Hot.53/18.10.2010</t>
  </si>
  <si>
    <t>aprobat Hot.56/11.10.2010</t>
  </si>
  <si>
    <t>aprobat Hot.34/14.10.2010</t>
  </si>
  <si>
    <t>aprobat Hot.22/14.10.2010</t>
  </si>
  <si>
    <t>aprobat Hot.64/15.10.2010</t>
  </si>
  <si>
    <t>aprobat Hot.57/14.10.2010</t>
  </si>
  <si>
    <t>aprobat Hot.40/25.10.2010</t>
  </si>
  <si>
    <t>aprobat Hot.29/20.10.2010</t>
  </si>
  <si>
    <t>aprobat Hot.33/27.10.2010</t>
  </si>
  <si>
    <t>aprobat Hot.103/29.10.2010</t>
  </si>
  <si>
    <t>aprobat Hot.41/15.10.2010</t>
  </si>
  <si>
    <t>aprobat Hot.36/26.10.2010</t>
  </si>
  <si>
    <t>aprobat Hot.95/28.10.2010</t>
  </si>
  <si>
    <t>aprobat Hot.35/28.10.2010</t>
  </si>
  <si>
    <t>aprobat Hot.31/28.10.2010</t>
  </si>
  <si>
    <t>aprobat Hot.36/28.10.2010</t>
  </si>
  <si>
    <t>aprobat Hot.37/14.10.2010</t>
  </si>
  <si>
    <t>aprobat Hot.33/29.10.2010</t>
  </si>
  <si>
    <t>aprobat Hot.234/28.10.2010</t>
  </si>
  <si>
    <t>aprobat Hot.47/29.10.2010</t>
  </si>
  <si>
    <t>aprobat Hot.32/22.10.2010</t>
  </si>
  <si>
    <t>aprobat Hot.46/29.10.2010</t>
  </si>
  <si>
    <t>aprobat Hot.36/29.10.2010</t>
  </si>
  <si>
    <t>aprobat Hot.60/14.10.2010</t>
  </si>
  <si>
    <t>aprobat Hot.44/29.10.2010</t>
  </si>
  <si>
    <t>aprobat Hot.53/29.10.2010</t>
  </si>
  <si>
    <t>aprobat Hot.133/29.10.2010</t>
  </si>
  <si>
    <t>primit 01.11</t>
  </si>
  <si>
    <t>aprobat Hot.105/28.10.2010</t>
  </si>
  <si>
    <t>aprobat Hot.61/19.10.2010</t>
  </si>
  <si>
    <t>aprobat Hot.18/22.10.2010</t>
  </si>
  <si>
    <t>aprobat Hot.34/29.10.2010</t>
  </si>
  <si>
    <t>aprobat Hot.46/10.11.2010</t>
  </si>
  <si>
    <t>aprobat Hot.51/02.11.2010</t>
  </si>
  <si>
    <t>aprobat Hot.33/11.11.2010</t>
  </si>
  <si>
    <t>aprobat Hot.44/08.11.2010</t>
  </si>
  <si>
    <t>aprobat Hot.74/29.10.2010</t>
  </si>
  <si>
    <t>aprobat Hot.48/24.11.2010</t>
  </si>
  <si>
    <t>aprobat Hot.32/24.11.2010</t>
  </si>
  <si>
    <t>aprobat Hot.16 din …..</t>
  </si>
  <si>
    <t>primit 05.01.2011</t>
  </si>
  <si>
    <t>aprobat Hot.85 din 22.11.2010</t>
  </si>
  <si>
    <t>aprobat Hot.38 din 17.11.2010</t>
  </si>
  <si>
    <t>aprobat Hot.43/2010</t>
  </si>
  <si>
    <t>aprobat Hot.45 din 29.10.2010</t>
  </si>
  <si>
    <t>aprobat Hot.29/14.12.2010</t>
  </si>
  <si>
    <t>aprobat Hot.32 din 29.10.2010</t>
  </si>
  <si>
    <t>aprobat Hot.1 din 18.01.2011</t>
  </si>
  <si>
    <t>aprobat Hot.2/16.01.2011</t>
  </si>
  <si>
    <t>Şef Serviciu UIP</t>
  </si>
  <si>
    <t>Expert finaciar UIP</t>
  </si>
  <si>
    <t>Simona Samoilă</t>
  </si>
  <si>
    <t>Gheorghe Ignătescu</t>
  </si>
  <si>
    <t>JUD.SUCEAVA</t>
  </si>
  <si>
    <t xml:space="preserve">CJ SUCEAVA </t>
  </si>
  <si>
    <t>TOTAL SUMA PROIECT</t>
  </si>
  <si>
    <t>Suma alocata 2011</t>
  </si>
  <si>
    <t>Debite 2011</t>
  </si>
  <si>
    <t>Suma alocata 2012</t>
  </si>
  <si>
    <t>Suma incasata 2012</t>
  </si>
  <si>
    <t>debitelor pe autoritati publice locale privind contributia la cheltuielile neeligibile aferente SMID</t>
  </si>
  <si>
    <t xml:space="preserve">Debite 2012 </t>
  </si>
  <si>
    <t>Suma incasata 2011</t>
  </si>
  <si>
    <t>Suma incasata 2012 pentru 2011</t>
  </si>
  <si>
    <t>Suma incasata 2013 pentru 2011</t>
  </si>
  <si>
    <t>Suma incasata  2013 pentru 2012</t>
  </si>
  <si>
    <t>Total incasata  2012</t>
  </si>
  <si>
    <t>Suma incasata 2013</t>
  </si>
  <si>
    <t>Suma alocata  2013</t>
  </si>
  <si>
    <t>Debite 2013</t>
  </si>
  <si>
    <t>Total incasat pentru 2011</t>
  </si>
  <si>
    <t>Suma incasata 2014 pentru 2011</t>
  </si>
  <si>
    <t>Suma incasata  2014 pentru 2012</t>
  </si>
  <si>
    <t>Suma incasata  2014 pentru 2013</t>
  </si>
  <si>
    <t>Total incasata  2013</t>
  </si>
  <si>
    <t xml:space="preserve"> </t>
  </si>
  <si>
    <t>SITUAȚIA</t>
  </si>
  <si>
    <t>CENTRALIZATORUL</t>
  </si>
  <si>
    <t>Suma incasata 2015 pentru 2011</t>
  </si>
  <si>
    <t>10=3-9</t>
  </si>
  <si>
    <t>Suma incasata  2015 pentru 2012</t>
  </si>
  <si>
    <t>17=11-16</t>
  </si>
  <si>
    <t>Suma incasata  2015 pentru 2013</t>
  </si>
  <si>
    <t>23=18-22</t>
  </si>
  <si>
    <t>Sume incasate 2011-2014</t>
  </si>
  <si>
    <t>Sume  încasate 2015</t>
  </si>
  <si>
    <t>Total debit la 01.07.2015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</si>
</sst>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6"/>
      <color indexed="10"/>
      <name val="Times New Roman"/>
      <family val="1"/>
    </font>
    <font>
      <sz val="6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10"/>
      <name val="Times New Roman"/>
      <family val="1"/>
    </font>
    <font>
      <sz val="6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double"/>
      <right style="thin"/>
      <top style="hair"/>
      <bottom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/>
      <bottom style="hair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7" borderId="1" applyNumberFormat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1" fillId="0" borderId="0" xfId="0" applyFont="1" applyBorder="1" applyAlignment="1">
      <alignment/>
    </xf>
    <xf numFmtId="10" fontId="11" fillId="0" borderId="48" xfId="0" applyNumberFormat="1" applyFont="1" applyBorder="1" applyAlignment="1">
      <alignment/>
    </xf>
    <xf numFmtId="9" fontId="11" fillId="0" borderId="49" xfId="0" applyNumberFormat="1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4" fontId="10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58" xfId="0" applyFont="1" applyBorder="1" applyAlignment="1">
      <alignment/>
    </xf>
    <xf numFmtId="4" fontId="10" fillId="0" borderId="46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/>
    </xf>
    <xf numFmtId="4" fontId="10" fillId="0" borderId="59" xfId="0" applyNumberFormat="1" applyFont="1" applyBorder="1" applyAlignment="1">
      <alignment horizontal="right"/>
    </xf>
    <xf numFmtId="4" fontId="10" fillId="0" borderId="50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4" fontId="10" fillId="0" borderId="51" xfId="0" applyNumberFormat="1" applyFont="1" applyBorder="1" applyAlignment="1">
      <alignment/>
    </xf>
    <xf numFmtId="4" fontId="10" fillId="0" borderId="51" xfId="0" applyNumberFormat="1" applyFont="1" applyBorder="1" applyAlignment="1">
      <alignment horizontal="right"/>
    </xf>
    <xf numFmtId="0" fontId="10" fillId="0" borderId="51" xfId="0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11" fillId="0" borderId="51" xfId="0" applyFont="1" applyBorder="1" applyAlignment="1">
      <alignment/>
    </xf>
    <xf numFmtId="0" fontId="11" fillId="0" borderId="60" xfId="0" applyFont="1" applyBorder="1" applyAlignment="1">
      <alignment/>
    </xf>
    <xf numFmtId="4" fontId="10" fillId="0" borderId="50" xfId="0" applyNumberFormat="1" applyFont="1" applyBorder="1" applyAlignment="1">
      <alignment/>
    </xf>
    <xf numFmtId="0" fontId="10" fillId="0" borderId="61" xfId="0" applyFont="1" applyBorder="1" applyAlignment="1">
      <alignment horizontal="center"/>
    </xf>
    <xf numFmtId="4" fontId="10" fillId="0" borderId="62" xfId="0" applyNumberFormat="1" applyFont="1" applyBorder="1" applyAlignment="1">
      <alignment/>
    </xf>
    <xf numFmtId="4" fontId="11" fillId="0" borderId="62" xfId="0" applyNumberFormat="1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4" fontId="10" fillId="0" borderId="63" xfId="0" applyNumberFormat="1" applyFont="1" applyBorder="1" applyAlignment="1">
      <alignment/>
    </xf>
    <xf numFmtId="0" fontId="11" fillId="0" borderId="25" xfId="0" applyFont="1" applyBorder="1" applyAlignment="1">
      <alignment/>
    </xf>
    <xf numFmtId="4" fontId="11" fillId="0" borderId="55" xfId="0" applyNumberFormat="1" applyFont="1" applyBorder="1" applyAlignment="1">
      <alignment horizontal="right"/>
    </xf>
    <xf numFmtId="4" fontId="11" fillId="0" borderId="57" xfId="0" applyNumberFormat="1" applyFont="1" applyBorder="1" applyAlignment="1">
      <alignment/>
    </xf>
    <xf numFmtId="4" fontId="11" fillId="0" borderId="59" xfId="0" applyNumberFormat="1" applyFont="1" applyBorder="1" applyAlignment="1">
      <alignment/>
    </xf>
    <xf numFmtId="0" fontId="11" fillId="0" borderId="57" xfId="0" applyFont="1" applyBorder="1" applyAlignment="1">
      <alignment/>
    </xf>
    <xf numFmtId="4" fontId="11" fillId="0" borderId="57" xfId="0" applyNumberFormat="1" applyFont="1" applyBorder="1" applyAlignment="1">
      <alignment horizontal="right"/>
    </xf>
    <xf numFmtId="4" fontId="11" fillId="0" borderId="57" xfId="0" applyNumberFormat="1" applyFont="1" applyBorder="1" applyAlignment="1">
      <alignment/>
    </xf>
    <xf numFmtId="4" fontId="11" fillId="0" borderId="59" xfId="0" applyNumberFormat="1" applyFont="1" applyBorder="1" applyAlignment="1">
      <alignment horizontal="right"/>
    </xf>
    <xf numFmtId="4" fontId="11" fillId="0" borderId="64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65" xfId="0" applyNumberFormat="1" applyFont="1" applyBorder="1" applyAlignment="1">
      <alignment horizontal="right"/>
    </xf>
    <xf numFmtId="0" fontId="11" fillId="0" borderId="28" xfId="0" applyFont="1" applyBorder="1" applyAlignment="1">
      <alignment/>
    </xf>
    <xf numFmtId="4" fontId="11" fillId="0" borderId="51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60" xfId="0" applyNumberFormat="1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4" fontId="10" fillId="0" borderId="66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67" xfId="0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6" xfId="0" applyNumberFormat="1" applyFont="1" applyBorder="1" applyAlignment="1">
      <alignment horizontal="right"/>
    </xf>
    <xf numFmtId="0" fontId="11" fillId="0" borderId="56" xfId="0" applyFont="1" applyBorder="1" applyAlignment="1">
      <alignment horizontal="left"/>
    </xf>
    <xf numFmtId="0" fontId="14" fillId="0" borderId="57" xfId="0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0" fontId="11" fillId="0" borderId="28" xfId="0" applyFont="1" applyBorder="1" applyAlignment="1">
      <alignment horizontal="left"/>
    </xf>
    <xf numFmtId="0" fontId="14" fillId="0" borderId="50" xfId="0" applyFont="1" applyBorder="1" applyAlignment="1">
      <alignment/>
    </xf>
    <xf numFmtId="0" fontId="11" fillId="0" borderId="21" xfId="0" applyFont="1" applyBorder="1" applyAlignment="1">
      <alignment horizontal="left"/>
    </xf>
    <xf numFmtId="4" fontId="11" fillId="0" borderId="69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70" xfId="0" applyNumberFormat="1" applyFont="1" applyBorder="1" applyAlignment="1">
      <alignment/>
    </xf>
    <xf numFmtId="0" fontId="14" fillId="0" borderId="69" xfId="0" applyFont="1" applyBorder="1" applyAlignment="1">
      <alignment/>
    </xf>
    <xf numFmtId="0" fontId="11" fillId="0" borderId="32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0" fillId="0" borderId="71" xfId="0" applyNumberFormat="1" applyFont="1" applyBorder="1" applyAlignment="1">
      <alignment/>
    </xf>
    <xf numFmtId="4" fontId="11" fillId="0" borderId="71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4" fontId="10" fillId="0" borderId="73" xfId="0" applyNumberFormat="1" applyFont="1" applyBorder="1" applyAlignment="1">
      <alignment/>
    </xf>
    <xf numFmtId="0" fontId="11" fillId="0" borderId="74" xfId="0" applyFont="1" applyBorder="1" applyAlignment="1">
      <alignment horizontal="left"/>
    </xf>
    <xf numFmtId="4" fontId="11" fillId="0" borderId="53" xfId="0" applyNumberFormat="1" applyFont="1" applyBorder="1" applyAlignment="1">
      <alignment horizontal="right"/>
    </xf>
    <xf numFmtId="0" fontId="11" fillId="0" borderId="7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29" xfId="0" applyFont="1" applyBorder="1" applyAlignment="1">
      <alignment/>
    </xf>
    <xf numFmtId="4" fontId="11" fillId="0" borderId="53" xfId="0" applyNumberFormat="1" applyFont="1" applyBorder="1" applyAlignment="1">
      <alignment/>
    </xf>
    <xf numFmtId="4" fontId="11" fillId="0" borderId="79" xfId="0" applyNumberFormat="1" applyFont="1" applyBorder="1" applyAlignment="1">
      <alignment/>
    </xf>
    <xf numFmtId="4" fontId="11" fillId="0" borderId="54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80" xfId="0" applyFont="1" applyBorder="1" applyAlignment="1">
      <alignment/>
    </xf>
    <xf numFmtId="4" fontId="11" fillId="0" borderId="53" xfId="0" applyNumberFormat="1" applyFont="1" applyBorder="1" applyAlignment="1">
      <alignment/>
    </xf>
    <xf numFmtId="4" fontId="11" fillId="0" borderId="66" xfId="0" applyNumberFormat="1" applyFont="1" applyBorder="1" applyAlignment="1">
      <alignment horizontal="right"/>
    </xf>
    <xf numFmtId="4" fontId="10" fillId="0" borderId="81" xfId="0" applyNumberFormat="1" applyFont="1" applyBorder="1" applyAlignment="1">
      <alignment/>
    </xf>
    <xf numFmtId="4" fontId="10" fillId="0" borderId="82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/>
    </xf>
    <xf numFmtId="4" fontId="10" fillId="0" borderId="83" xfId="0" applyNumberFormat="1" applyFont="1" applyBorder="1" applyAlignment="1">
      <alignment/>
    </xf>
    <xf numFmtId="4" fontId="11" fillId="0" borderId="82" xfId="0" applyNumberFormat="1" applyFont="1" applyBorder="1" applyAlignment="1">
      <alignment horizontal="right"/>
    </xf>
    <xf numFmtId="4" fontId="10" fillId="0" borderId="65" xfId="0" applyNumberFormat="1" applyFont="1" applyBorder="1" applyAlignment="1">
      <alignment horizontal="right"/>
    </xf>
    <xf numFmtId="4" fontId="32" fillId="0" borderId="55" xfId="0" applyNumberFormat="1" applyFont="1" applyBorder="1" applyAlignment="1">
      <alignment horizontal="right"/>
    </xf>
    <xf numFmtId="4" fontId="14" fillId="0" borderId="65" xfId="0" applyNumberFormat="1" applyFont="1" applyBorder="1" applyAlignment="1">
      <alignment horizontal="right"/>
    </xf>
    <xf numFmtId="0" fontId="10" fillId="0" borderId="3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57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17" borderId="31" xfId="0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 wrapText="1"/>
    </xf>
    <xf numFmtId="0" fontId="12" fillId="17" borderId="5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0" fontId="10" fillId="0" borderId="9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" fontId="32" fillId="0" borderId="50" xfId="0" applyNumberFormat="1" applyFont="1" applyBorder="1" applyAlignment="1">
      <alignment horizontal="right"/>
    </xf>
    <xf numFmtId="0" fontId="32" fillId="0" borderId="31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4763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2" name="Line 2"/>
        <xdr:cNvSpPr>
          <a:spLocks/>
        </xdr:cNvSpPr>
      </xdr:nvSpPr>
      <xdr:spPr>
        <a:xfrm>
          <a:off x="1476375" y="3436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3" name="Line 3"/>
        <xdr:cNvSpPr>
          <a:spLocks/>
        </xdr:cNvSpPr>
      </xdr:nvSpPr>
      <xdr:spPr>
        <a:xfrm>
          <a:off x="1476375" y="5557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0</xdr:colOff>
      <xdr:row>443</xdr:row>
      <xdr:rowOff>0</xdr:rowOff>
    </xdr:to>
    <xdr:sp>
      <xdr:nvSpPr>
        <xdr:cNvPr id="4" name="Line 4"/>
        <xdr:cNvSpPr>
          <a:spLocks/>
        </xdr:cNvSpPr>
      </xdr:nvSpPr>
      <xdr:spPr>
        <a:xfrm>
          <a:off x="1476375" y="767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4"/>
  <sheetViews>
    <sheetView tabSelected="1" zoomScale="130" zoomScaleNormal="130" zoomScalePageLayoutView="0" workbookViewId="0" topLeftCell="A4">
      <selection activeCell="AF10" sqref="AF10:AF13"/>
    </sheetView>
  </sheetViews>
  <sheetFormatPr defaultColWidth="9.140625" defaultRowHeight="12.75"/>
  <cols>
    <col min="1" max="1" width="4.7109375" style="2" customWidth="1"/>
    <col min="2" max="2" width="17.421875" style="2" customWidth="1"/>
    <col min="3" max="3" width="16.28125" style="2" customWidth="1"/>
    <col min="4" max="4" width="7.57421875" style="2" hidden="1" customWidth="1"/>
    <col min="5" max="5" width="12.8515625" style="2" hidden="1" customWidth="1"/>
    <col min="6" max="6" width="6.421875" style="2" hidden="1" customWidth="1"/>
    <col min="7" max="7" width="6.8515625" style="2" hidden="1" customWidth="1"/>
    <col min="8" max="9" width="6.57421875" style="2" hidden="1" customWidth="1"/>
    <col min="10" max="10" width="7.421875" style="2" hidden="1" customWidth="1"/>
    <col min="11" max="11" width="7.7109375" style="2" hidden="1" customWidth="1"/>
    <col min="12" max="12" width="7.421875" style="2" hidden="1" customWidth="1"/>
    <col min="13" max="13" width="7.28125" style="37" hidden="1" customWidth="1"/>
    <col min="14" max="14" width="11.7109375" style="2" hidden="1" customWidth="1"/>
    <col min="15" max="15" width="25.00390625" style="2" hidden="1" customWidth="1"/>
    <col min="16" max="16" width="9.140625" style="2" hidden="1" customWidth="1"/>
    <col min="17" max="17" width="12.28125" style="2" hidden="1" customWidth="1"/>
    <col min="18" max="18" width="6.7109375" style="2" hidden="1" customWidth="1"/>
    <col min="19" max="19" width="6.421875" style="2" hidden="1" customWidth="1"/>
    <col min="20" max="21" width="7.140625" style="2" hidden="1" customWidth="1"/>
    <col min="22" max="22" width="6.57421875" style="2" hidden="1" customWidth="1"/>
    <col min="23" max="23" width="7.8515625" style="2" hidden="1" customWidth="1"/>
    <col min="24" max="24" width="6.421875" style="2" hidden="1" customWidth="1"/>
    <col min="25" max="25" width="6.57421875" style="2" hidden="1" customWidth="1"/>
    <col min="26" max="26" width="7.28125" style="2" hidden="1" customWidth="1"/>
    <col min="27" max="27" width="7.140625" style="2" hidden="1" customWidth="1"/>
    <col min="28" max="28" width="6.7109375" style="2" hidden="1" customWidth="1"/>
    <col min="29" max="29" width="7.00390625" style="2" hidden="1" customWidth="1"/>
    <col min="30" max="30" width="16.28125" style="2" customWidth="1"/>
    <col min="31" max="31" width="16.140625" style="2" customWidth="1"/>
    <col min="32" max="32" width="16.421875" style="2" customWidth="1"/>
    <col min="33" max="16384" width="9.140625" style="2" customWidth="1"/>
  </cols>
  <sheetData>
    <row r="1" ht="15.75">
      <c r="A1" s="1"/>
    </row>
    <row r="2" ht="12.75">
      <c r="A2" s="6"/>
    </row>
    <row r="3" ht="12.75">
      <c r="A3" s="6"/>
    </row>
    <row r="4" spans="1:19" ht="12.75">
      <c r="A4" s="6"/>
      <c r="S4" s="7" t="s">
        <v>260</v>
      </c>
    </row>
    <row r="5" spans="1:32" ht="12.75">
      <c r="A5" s="189" t="s">
        <v>259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1:32" ht="12.75" customHeight="1">
      <c r="A6" s="189" t="s">
        <v>259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89" t="s">
        <v>261</v>
      </c>
      <c r="AE6" s="210"/>
      <c r="AF6" s="53"/>
    </row>
    <row r="7" spans="1:32" ht="12.75" customHeight="1">
      <c r="A7" s="189" t="s">
        <v>244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</row>
    <row r="8" spans="1:32" ht="12.75">
      <c r="A8" s="52"/>
      <c r="B8" s="55"/>
      <c r="C8" s="55"/>
      <c r="D8" s="55"/>
      <c r="E8" s="53" t="s">
        <v>122</v>
      </c>
      <c r="F8" s="53"/>
      <c r="G8" s="53"/>
      <c r="H8" s="53"/>
      <c r="I8" s="53"/>
      <c r="J8" s="53"/>
      <c r="K8" s="53"/>
      <c r="L8" s="53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2" ht="13.5" thickBot="1">
      <c r="A9" s="52"/>
      <c r="B9" s="55"/>
      <c r="C9" s="55"/>
      <c r="D9" s="55"/>
      <c r="E9" s="53"/>
      <c r="F9" s="53"/>
      <c r="G9" s="53"/>
      <c r="H9" s="53"/>
      <c r="I9" s="53"/>
      <c r="J9" s="53"/>
      <c r="K9" s="53"/>
      <c r="L9" s="53"/>
      <c r="M9" s="54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32" ht="13.5" customHeight="1" thickTop="1">
      <c r="A10" s="215" t="s">
        <v>0</v>
      </c>
      <c r="B10" s="218" t="s">
        <v>1</v>
      </c>
      <c r="C10" s="184" t="s">
        <v>239</v>
      </c>
      <c r="D10" s="192" t="s">
        <v>240</v>
      </c>
      <c r="E10" s="69"/>
      <c r="F10" s="192" t="s">
        <v>246</v>
      </c>
      <c r="G10" s="184" t="s">
        <v>247</v>
      </c>
      <c r="H10" s="200" t="s">
        <v>248</v>
      </c>
      <c r="I10" s="211" t="s">
        <v>255</v>
      </c>
      <c r="J10" s="211" t="s">
        <v>262</v>
      </c>
      <c r="K10" s="184" t="s">
        <v>254</v>
      </c>
      <c r="L10" s="184" t="s">
        <v>241</v>
      </c>
      <c r="M10" s="192" t="s">
        <v>242</v>
      </c>
      <c r="N10" s="69"/>
      <c r="O10" s="69"/>
      <c r="P10" s="70"/>
      <c r="Q10" s="70"/>
      <c r="R10" s="192" t="s">
        <v>243</v>
      </c>
      <c r="S10" s="200" t="s">
        <v>249</v>
      </c>
      <c r="T10" s="211" t="s">
        <v>256</v>
      </c>
      <c r="U10" s="211" t="s">
        <v>264</v>
      </c>
      <c r="V10" s="214" t="s">
        <v>250</v>
      </c>
      <c r="W10" s="195" t="s">
        <v>245</v>
      </c>
      <c r="X10" s="198" t="s">
        <v>252</v>
      </c>
      <c r="Y10" s="200" t="s">
        <v>251</v>
      </c>
      <c r="Z10" s="211" t="s">
        <v>257</v>
      </c>
      <c r="AA10" s="211" t="s">
        <v>266</v>
      </c>
      <c r="AB10" s="214" t="s">
        <v>258</v>
      </c>
      <c r="AC10" s="207" t="s">
        <v>253</v>
      </c>
      <c r="AD10" s="184" t="s">
        <v>268</v>
      </c>
      <c r="AE10" s="184" t="s">
        <v>269</v>
      </c>
      <c r="AF10" s="221" t="s">
        <v>270</v>
      </c>
    </row>
    <row r="11" spans="1:32" s="4" customFormat="1" ht="16.5" customHeight="1">
      <c r="A11" s="216"/>
      <c r="B11" s="219"/>
      <c r="C11" s="185"/>
      <c r="D11" s="193"/>
      <c r="E11" s="71">
        <v>2011</v>
      </c>
      <c r="F11" s="193"/>
      <c r="G11" s="185"/>
      <c r="H11" s="201"/>
      <c r="I11" s="212"/>
      <c r="J11" s="212"/>
      <c r="K11" s="185"/>
      <c r="L11" s="185"/>
      <c r="M11" s="193"/>
      <c r="N11" s="72">
        <v>2013</v>
      </c>
      <c r="O11" s="73" t="s">
        <v>123</v>
      </c>
      <c r="P11" s="74"/>
      <c r="Q11" s="74"/>
      <c r="R11" s="193"/>
      <c r="S11" s="201"/>
      <c r="T11" s="212"/>
      <c r="U11" s="212"/>
      <c r="V11" s="185"/>
      <c r="W11" s="196"/>
      <c r="X11" s="199"/>
      <c r="Y11" s="201"/>
      <c r="Z11" s="212"/>
      <c r="AA11" s="212"/>
      <c r="AB11" s="185"/>
      <c r="AC11" s="208"/>
      <c r="AD11" s="185"/>
      <c r="AE11" s="185"/>
      <c r="AF11" s="222"/>
    </row>
    <row r="12" spans="1:32" s="4" customFormat="1" ht="12.75">
      <c r="A12" s="216"/>
      <c r="B12" s="219"/>
      <c r="C12" s="185"/>
      <c r="D12" s="193"/>
      <c r="E12" s="75"/>
      <c r="F12" s="193"/>
      <c r="G12" s="185"/>
      <c r="H12" s="201"/>
      <c r="I12" s="212"/>
      <c r="J12" s="212"/>
      <c r="K12" s="185"/>
      <c r="L12" s="185"/>
      <c r="M12" s="193"/>
      <c r="N12" s="76"/>
      <c r="O12" s="77"/>
      <c r="P12" s="74"/>
      <c r="Q12" s="74"/>
      <c r="R12" s="193"/>
      <c r="S12" s="201"/>
      <c r="T12" s="212"/>
      <c r="U12" s="212"/>
      <c r="V12" s="185"/>
      <c r="W12" s="196"/>
      <c r="X12" s="199"/>
      <c r="Y12" s="201"/>
      <c r="Z12" s="212"/>
      <c r="AA12" s="212"/>
      <c r="AB12" s="185"/>
      <c r="AC12" s="208"/>
      <c r="AD12" s="185"/>
      <c r="AE12" s="185"/>
      <c r="AF12" s="222"/>
    </row>
    <row r="13" spans="1:32" s="4" customFormat="1" ht="16.5" customHeight="1">
      <c r="A13" s="217"/>
      <c r="B13" s="219"/>
      <c r="C13" s="186"/>
      <c r="D13" s="193"/>
      <c r="E13" s="77"/>
      <c r="F13" s="193"/>
      <c r="G13" s="186"/>
      <c r="H13" s="202"/>
      <c r="I13" s="213"/>
      <c r="J13" s="213"/>
      <c r="K13" s="186"/>
      <c r="L13" s="186"/>
      <c r="M13" s="193"/>
      <c r="N13" s="78"/>
      <c r="O13" s="78"/>
      <c r="P13" s="74"/>
      <c r="Q13" s="74"/>
      <c r="R13" s="194"/>
      <c r="S13" s="202"/>
      <c r="T13" s="213"/>
      <c r="U13" s="213"/>
      <c r="V13" s="186"/>
      <c r="W13" s="197"/>
      <c r="X13" s="199"/>
      <c r="Y13" s="202"/>
      <c r="Z13" s="213"/>
      <c r="AA13" s="213"/>
      <c r="AB13" s="186"/>
      <c r="AC13" s="209"/>
      <c r="AD13" s="186"/>
      <c r="AE13" s="186"/>
      <c r="AF13" s="223"/>
    </row>
    <row r="14" spans="1:32" ht="20.25" customHeight="1" thickBot="1">
      <c r="A14" s="56"/>
      <c r="B14" s="79">
        <v>1</v>
      </c>
      <c r="C14" s="80">
        <v>2</v>
      </c>
      <c r="D14" s="80">
        <v>3</v>
      </c>
      <c r="E14" s="80">
        <v>4</v>
      </c>
      <c r="F14" s="80">
        <v>4</v>
      </c>
      <c r="G14" s="80">
        <v>5</v>
      </c>
      <c r="H14" s="80">
        <v>6</v>
      </c>
      <c r="I14" s="80">
        <v>7</v>
      </c>
      <c r="J14" s="80">
        <v>8</v>
      </c>
      <c r="K14" s="80">
        <v>9</v>
      </c>
      <c r="L14" s="80" t="s">
        <v>263</v>
      </c>
      <c r="M14" s="80">
        <v>11</v>
      </c>
      <c r="N14" s="80">
        <v>6</v>
      </c>
      <c r="O14" s="80">
        <v>7</v>
      </c>
      <c r="P14" s="81"/>
      <c r="Q14" s="82"/>
      <c r="R14" s="80">
        <v>12</v>
      </c>
      <c r="S14" s="80">
        <v>13</v>
      </c>
      <c r="T14" s="80">
        <v>14</v>
      </c>
      <c r="U14" s="80">
        <v>15</v>
      </c>
      <c r="V14" s="80">
        <v>16</v>
      </c>
      <c r="W14" s="80" t="s">
        <v>265</v>
      </c>
      <c r="X14" s="80">
        <v>18</v>
      </c>
      <c r="Y14" s="83">
        <v>19</v>
      </c>
      <c r="Z14" s="83">
        <v>20</v>
      </c>
      <c r="AA14" s="83">
        <v>21</v>
      </c>
      <c r="AB14" s="83">
        <v>22</v>
      </c>
      <c r="AC14" s="83" t="s">
        <v>267</v>
      </c>
      <c r="AD14" s="83">
        <v>3</v>
      </c>
      <c r="AE14" s="83">
        <v>4</v>
      </c>
      <c r="AF14" s="80">
        <v>5</v>
      </c>
    </row>
    <row r="15" spans="1:32" ht="15.75" customHeight="1" thickBot="1" thickTop="1">
      <c r="A15" s="57"/>
      <c r="B15" s="84" t="s">
        <v>237</v>
      </c>
      <c r="C15" s="85">
        <v>40084490</v>
      </c>
      <c r="D15" s="86">
        <v>16635063.35</v>
      </c>
      <c r="E15" s="87"/>
      <c r="F15" s="86">
        <f>SUM(F17+F23+F35)</f>
        <v>3569574</v>
      </c>
      <c r="G15" s="86">
        <f>SUM(G17+G23+G35)</f>
        <v>667318</v>
      </c>
      <c r="H15" s="86">
        <f>SUM(H17+H23+H35)</f>
        <v>688386</v>
      </c>
      <c r="I15" s="86">
        <f>SUM(I17+I23+I35)</f>
        <v>1230529</v>
      </c>
      <c r="J15" s="86">
        <f>SUM(J17+J23+J35)</f>
        <v>2229467</v>
      </c>
      <c r="K15" s="86">
        <f>SUM(F15+G15+H15+I15+J15)</f>
        <v>8385274</v>
      </c>
      <c r="L15" s="86">
        <f>SUM(D15-K15)</f>
        <v>8249789.35</v>
      </c>
      <c r="M15" s="86">
        <v>17428350</v>
      </c>
      <c r="N15" s="88"/>
      <c r="O15" s="88"/>
      <c r="P15" s="89"/>
      <c r="Q15" s="90"/>
      <c r="R15" s="91">
        <f>SUM(R17+R23+R35)</f>
        <v>2509932</v>
      </c>
      <c r="S15" s="91">
        <f>SUM(S17+S23+S35)</f>
        <v>1274272.87</v>
      </c>
      <c r="T15" s="91">
        <f>SUM(T17+T23+T35)</f>
        <v>1501292.13</v>
      </c>
      <c r="U15" s="91">
        <f>SUM(U17+U23+U35)</f>
        <v>433854</v>
      </c>
      <c r="V15" s="86">
        <f>SUM(R15+S15+T15+U15)</f>
        <v>5719351</v>
      </c>
      <c r="W15" s="86">
        <f>SUM(M15-R15-S15-T15-U15)</f>
        <v>11708999</v>
      </c>
      <c r="X15" s="92">
        <f>SUM(C15-D15-M15)</f>
        <v>6021076.6499999985</v>
      </c>
      <c r="Y15" s="91">
        <f>SUM(Y17+Y23+Y35)</f>
        <v>1015499</v>
      </c>
      <c r="Z15" s="91">
        <f>SUM(Z17+Z23+Z35)</f>
        <v>434490.87</v>
      </c>
      <c r="AA15" s="91">
        <f>SUM(AA17+AA23+AA35)</f>
        <v>83920</v>
      </c>
      <c r="AB15" s="93">
        <f>SUM(Y15+Z15+AA15)</f>
        <v>1533909.87</v>
      </c>
      <c r="AC15" s="93">
        <f aca="true" t="shared" si="0" ref="AC15:AC46">X15-Y15-Z15-AA15</f>
        <v>4487166.779999998</v>
      </c>
      <c r="AD15" s="91">
        <v>12891293.87</v>
      </c>
      <c r="AE15" s="95">
        <v>3483781</v>
      </c>
      <c r="AF15" s="94">
        <v>23709415.13</v>
      </c>
    </row>
    <row r="16" spans="1:32" ht="15.75" customHeight="1" thickBot="1" thickTop="1">
      <c r="A16" s="57"/>
      <c r="B16" s="84" t="s">
        <v>238</v>
      </c>
      <c r="C16" s="96">
        <v>10021122</v>
      </c>
      <c r="D16" s="97">
        <v>4158765.84</v>
      </c>
      <c r="E16" s="98"/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86">
        <f>SUM(F16+G16+H16+I16+J16)</f>
        <v>0</v>
      </c>
      <c r="L16" s="99">
        <f>SUM(D16-K16)</f>
        <v>4158765.84</v>
      </c>
      <c r="M16" s="97">
        <v>4359188</v>
      </c>
      <c r="N16" s="98"/>
      <c r="O16" s="98"/>
      <c r="P16" s="100"/>
      <c r="Q16" s="101"/>
      <c r="R16" s="97">
        <v>0</v>
      </c>
      <c r="S16" s="97">
        <v>0</v>
      </c>
      <c r="T16" s="97">
        <v>0</v>
      </c>
      <c r="U16" s="97">
        <v>0</v>
      </c>
      <c r="V16" s="99">
        <v>0</v>
      </c>
      <c r="W16" s="86">
        <f>SUM(M16-R16-S16-T16-U16)</f>
        <v>4359188</v>
      </c>
      <c r="X16" s="92">
        <f>SUM(C16-D16-M16)</f>
        <v>1503168.1600000001</v>
      </c>
      <c r="Y16" s="97">
        <v>0</v>
      </c>
      <c r="Z16" s="97">
        <v>0</v>
      </c>
      <c r="AA16" s="97">
        <v>0</v>
      </c>
      <c r="AB16" s="94">
        <v>0</v>
      </c>
      <c r="AC16" s="93">
        <f t="shared" si="0"/>
        <v>1503168.1600000001</v>
      </c>
      <c r="AD16" s="175">
        <v>0</v>
      </c>
      <c r="AE16" s="95">
        <v>0</v>
      </c>
      <c r="AF16" s="102">
        <v>10021122</v>
      </c>
    </row>
    <row r="17" spans="1:32" s="7" customFormat="1" ht="15.75" customHeight="1" thickBot="1" thickTop="1">
      <c r="A17" s="58" t="s">
        <v>2</v>
      </c>
      <c r="B17" s="103" t="s">
        <v>3</v>
      </c>
      <c r="C17" s="104">
        <f aca="true" t="shared" si="1" ref="C17:N17">SUM(C18:C22)</f>
        <v>8662123</v>
      </c>
      <c r="D17" s="104">
        <f t="shared" si="1"/>
        <v>3594778</v>
      </c>
      <c r="E17" s="105">
        <f t="shared" si="1"/>
        <v>3594778</v>
      </c>
      <c r="F17" s="104">
        <f t="shared" si="1"/>
        <v>357849</v>
      </c>
      <c r="G17" s="104">
        <f t="shared" si="1"/>
        <v>0</v>
      </c>
      <c r="H17" s="104">
        <f t="shared" si="1"/>
        <v>270000</v>
      </c>
      <c r="I17" s="104">
        <f t="shared" si="1"/>
        <v>0</v>
      </c>
      <c r="J17" s="104">
        <f t="shared" si="1"/>
        <v>1985405</v>
      </c>
      <c r="K17" s="104">
        <f t="shared" si="1"/>
        <v>2613254</v>
      </c>
      <c r="L17" s="104">
        <f t="shared" si="1"/>
        <v>981524</v>
      </c>
      <c r="M17" s="104">
        <f t="shared" si="1"/>
        <v>3768024</v>
      </c>
      <c r="N17" s="105">
        <f t="shared" si="1"/>
        <v>1299321</v>
      </c>
      <c r="O17" s="106"/>
      <c r="P17" s="107"/>
      <c r="Q17" s="108" t="e">
        <f>#REF!+#REF!+#REF!</f>
        <v>#REF!</v>
      </c>
      <c r="R17" s="104">
        <f aca="true" t="shared" si="2" ref="R17:AB17">SUM(R18:R22)</f>
        <v>941124</v>
      </c>
      <c r="S17" s="104">
        <f t="shared" si="2"/>
        <v>545672</v>
      </c>
      <c r="T17" s="104">
        <f t="shared" si="2"/>
        <v>0</v>
      </c>
      <c r="U17" s="104">
        <f t="shared" si="2"/>
        <v>114595</v>
      </c>
      <c r="V17" s="104">
        <f t="shared" si="2"/>
        <v>1601391</v>
      </c>
      <c r="W17" s="104">
        <f t="shared" si="2"/>
        <v>2166633</v>
      </c>
      <c r="X17" s="104">
        <f t="shared" si="2"/>
        <v>1299321</v>
      </c>
      <c r="Y17" s="104">
        <f t="shared" si="2"/>
        <v>324527</v>
      </c>
      <c r="Z17" s="104">
        <f t="shared" si="2"/>
        <v>105160</v>
      </c>
      <c r="AA17" s="104">
        <f t="shared" si="2"/>
        <v>0</v>
      </c>
      <c r="AB17" s="104">
        <f t="shared" si="2"/>
        <v>429687</v>
      </c>
      <c r="AC17" s="104">
        <f t="shared" si="0"/>
        <v>869634</v>
      </c>
      <c r="AD17" s="104">
        <v>2544332</v>
      </c>
      <c r="AE17" s="104">
        <v>2600000</v>
      </c>
      <c r="AF17" s="104">
        <v>3517791</v>
      </c>
    </row>
    <row r="18" spans="1:32" ht="15.75" customHeight="1" thickBot="1" thickTop="1">
      <c r="A18" s="59">
        <v>1</v>
      </c>
      <c r="B18" s="109" t="s">
        <v>4</v>
      </c>
      <c r="C18" s="110">
        <v>4543144</v>
      </c>
      <c r="D18" s="111">
        <v>1885405</v>
      </c>
      <c r="E18" s="111">
        <v>1885405</v>
      </c>
      <c r="F18" s="111">
        <v>0</v>
      </c>
      <c r="G18" s="111">
        <v>0</v>
      </c>
      <c r="H18" s="111">
        <v>0</v>
      </c>
      <c r="I18" s="111">
        <v>0</v>
      </c>
      <c r="J18" s="111">
        <v>1885405</v>
      </c>
      <c r="K18" s="111">
        <f>SUM(F18+G18+H18+I18+J18)</f>
        <v>1885405</v>
      </c>
      <c r="L18" s="111">
        <f>SUM(D18-K18)</f>
        <v>0</v>
      </c>
      <c r="M18" s="111">
        <v>1976268</v>
      </c>
      <c r="N18" s="112">
        <v>681471</v>
      </c>
      <c r="O18" s="113" t="s">
        <v>202</v>
      </c>
      <c r="P18" s="74"/>
      <c r="Q18" s="74"/>
      <c r="R18" s="111">
        <v>0</v>
      </c>
      <c r="S18" s="111">
        <v>0</v>
      </c>
      <c r="T18" s="111">
        <v>0</v>
      </c>
      <c r="U18" s="111">
        <v>114595</v>
      </c>
      <c r="V18" s="114">
        <f>SUM(R18+S18+T18+U18)</f>
        <v>114595</v>
      </c>
      <c r="W18" s="115">
        <f>SUM(M18-R18-S18-T18-U18)</f>
        <v>1861673</v>
      </c>
      <c r="X18" s="115">
        <f>SUM(C18-D18-M18)</f>
        <v>681471</v>
      </c>
      <c r="Y18" s="111">
        <v>0</v>
      </c>
      <c r="Z18" s="111">
        <v>0</v>
      </c>
      <c r="AA18" s="111">
        <v>0</v>
      </c>
      <c r="AB18" s="116">
        <f>SUM(Y18+Z18+AA18)</f>
        <v>0</v>
      </c>
      <c r="AC18" s="116">
        <f t="shared" si="0"/>
        <v>681471</v>
      </c>
      <c r="AD18" s="117">
        <v>0</v>
      </c>
      <c r="AE18" s="110">
        <v>2500000</v>
      </c>
      <c r="AF18" s="117">
        <v>2043144</v>
      </c>
    </row>
    <row r="19" spans="1:32" ht="12" customHeight="1" thickBot="1" thickTop="1">
      <c r="A19" s="60">
        <v>2</v>
      </c>
      <c r="B19" s="118" t="s">
        <v>5</v>
      </c>
      <c r="C19" s="110">
        <v>862286</v>
      </c>
      <c r="D19" s="119">
        <v>357849</v>
      </c>
      <c r="E19" s="119">
        <v>357849</v>
      </c>
      <c r="F19" s="119">
        <v>357849</v>
      </c>
      <c r="G19" s="119">
        <v>0</v>
      </c>
      <c r="H19" s="119">
        <v>0</v>
      </c>
      <c r="I19" s="119">
        <v>0</v>
      </c>
      <c r="J19" s="119">
        <v>0</v>
      </c>
      <c r="K19" s="111">
        <f>SUM(F19+G19+H19+I19+J19)</f>
        <v>357849</v>
      </c>
      <c r="L19" s="111">
        <f>SUM(D19-K19)</f>
        <v>0</v>
      </c>
      <c r="M19" s="119">
        <v>375094</v>
      </c>
      <c r="N19" s="120">
        <v>129343</v>
      </c>
      <c r="O19" s="77" t="s">
        <v>124</v>
      </c>
      <c r="P19" s="74"/>
      <c r="Q19" s="74"/>
      <c r="R19" s="111">
        <v>375094</v>
      </c>
      <c r="S19" s="111">
        <v>0</v>
      </c>
      <c r="T19" s="111">
        <v>0</v>
      </c>
      <c r="U19" s="111">
        <v>0</v>
      </c>
      <c r="V19" s="114">
        <f>SUM(R19+S19+T19+U19)</f>
        <v>375094</v>
      </c>
      <c r="W19" s="115">
        <f>SUM(M19-R19-S19-T19-U19)</f>
        <v>0</v>
      </c>
      <c r="X19" s="115">
        <f>SUM(C19-D19-M19)</f>
        <v>129343</v>
      </c>
      <c r="Y19" s="111">
        <v>129343</v>
      </c>
      <c r="Z19" s="111">
        <v>0</v>
      </c>
      <c r="AA19" s="111">
        <v>0</v>
      </c>
      <c r="AB19" s="116">
        <f>SUM(Y19+Z19+AA19)</f>
        <v>129343</v>
      </c>
      <c r="AC19" s="116">
        <f t="shared" si="0"/>
        <v>0</v>
      </c>
      <c r="AD19" s="121">
        <v>862286</v>
      </c>
      <c r="AE19" s="110">
        <v>0</v>
      </c>
      <c r="AF19" s="121">
        <v>0</v>
      </c>
    </row>
    <row r="20" spans="1:32" ht="15.75" customHeight="1" thickBot="1" thickTop="1">
      <c r="A20" s="60">
        <v>3</v>
      </c>
      <c r="B20" s="118" t="s">
        <v>6</v>
      </c>
      <c r="C20" s="110">
        <v>1301214</v>
      </c>
      <c r="D20" s="119">
        <v>540000</v>
      </c>
      <c r="E20" s="119">
        <v>540000</v>
      </c>
      <c r="F20" s="119">
        <v>0</v>
      </c>
      <c r="G20" s="119">
        <v>0</v>
      </c>
      <c r="H20" s="111">
        <v>270000</v>
      </c>
      <c r="I20" s="119">
        <v>0</v>
      </c>
      <c r="J20" s="119">
        <v>0</v>
      </c>
      <c r="K20" s="111">
        <f>SUM(F20+G20+H20+I20+J20)</f>
        <v>270000</v>
      </c>
      <c r="L20" s="111">
        <f>SUM(D20-K20)</f>
        <v>270000</v>
      </c>
      <c r="M20" s="119">
        <v>566030</v>
      </c>
      <c r="N20" s="120">
        <v>195184</v>
      </c>
      <c r="O20" s="77" t="s">
        <v>125</v>
      </c>
      <c r="P20" s="74"/>
      <c r="Q20" s="74"/>
      <c r="R20" s="111">
        <v>566030</v>
      </c>
      <c r="S20" s="111">
        <v>0</v>
      </c>
      <c r="T20" s="111">
        <v>0</v>
      </c>
      <c r="U20" s="111">
        <v>0</v>
      </c>
      <c r="V20" s="114">
        <f>SUM(R20+S20+T20+U20)</f>
        <v>566030</v>
      </c>
      <c r="W20" s="115">
        <f>SUM(M20-R20-S20-T20-U20)</f>
        <v>0</v>
      </c>
      <c r="X20" s="115">
        <f>SUM(C20-D20-M20)</f>
        <v>195184</v>
      </c>
      <c r="Y20" s="111">
        <v>195184</v>
      </c>
      <c r="Z20" s="111">
        <v>0</v>
      </c>
      <c r="AA20" s="111">
        <v>0</v>
      </c>
      <c r="AB20" s="116">
        <f>SUM(Y20+Z20+AA20)</f>
        <v>195184</v>
      </c>
      <c r="AC20" s="116">
        <f t="shared" si="0"/>
        <v>0</v>
      </c>
      <c r="AD20" s="121">
        <v>1031214</v>
      </c>
      <c r="AE20" s="110">
        <v>0</v>
      </c>
      <c r="AF20" s="121">
        <v>270000</v>
      </c>
    </row>
    <row r="21" spans="1:32" ht="15.75" customHeight="1" thickBot="1" thickTop="1">
      <c r="A21" s="60">
        <v>4</v>
      </c>
      <c r="B21" s="118" t="s">
        <v>7</v>
      </c>
      <c r="C21" s="110">
        <v>1254420</v>
      </c>
      <c r="D21" s="119">
        <v>520584</v>
      </c>
      <c r="E21" s="119">
        <v>520584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1">
        <f>SUM(F21+G21+H21+I21+J21)</f>
        <v>0</v>
      </c>
      <c r="L21" s="111">
        <f>SUM(D21-K21)</f>
        <v>520584</v>
      </c>
      <c r="M21" s="119">
        <v>545672</v>
      </c>
      <c r="N21" s="120">
        <v>188164</v>
      </c>
      <c r="O21" s="77" t="s">
        <v>163</v>
      </c>
      <c r="P21" s="74"/>
      <c r="Q21" s="74"/>
      <c r="R21" s="111">
        <v>0</v>
      </c>
      <c r="S21" s="111">
        <v>545672</v>
      </c>
      <c r="T21" s="111">
        <v>0</v>
      </c>
      <c r="U21" s="111">
        <v>0</v>
      </c>
      <c r="V21" s="114">
        <f>SUM(R21+S21+T21+U21)</f>
        <v>545672</v>
      </c>
      <c r="W21" s="115">
        <f>SUM(M21-R21-S21-T21-U21)</f>
        <v>0</v>
      </c>
      <c r="X21" s="115">
        <f>SUM(C21-D21-M21)</f>
        <v>188164</v>
      </c>
      <c r="Y21" s="111">
        <v>0</v>
      </c>
      <c r="Z21" s="111">
        <v>0</v>
      </c>
      <c r="AA21" s="111">
        <v>0</v>
      </c>
      <c r="AB21" s="116">
        <f>SUM(Y21+Z21+AA21)</f>
        <v>0</v>
      </c>
      <c r="AC21" s="116">
        <f t="shared" si="0"/>
        <v>188164</v>
      </c>
      <c r="AD21" s="121">
        <v>545672</v>
      </c>
      <c r="AE21" s="110">
        <v>0</v>
      </c>
      <c r="AF21" s="121">
        <v>708748</v>
      </c>
    </row>
    <row r="22" spans="1:32" ht="15.75" customHeight="1" thickBot="1" thickTop="1">
      <c r="A22" s="61">
        <v>5</v>
      </c>
      <c r="B22" s="122" t="s">
        <v>8</v>
      </c>
      <c r="C22" s="110">
        <v>701059</v>
      </c>
      <c r="D22" s="123">
        <v>290940</v>
      </c>
      <c r="E22" s="123">
        <v>290940</v>
      </c>
      <c r="F22" s="123">
        <v>0</v>
      </c>
      <c r="G22" s="123">
        <v>0</v>
      </c>
      <c r="H22" s="123">
        <v>0</v>
      </c>
      <c r="I22" s="123">
        <v>0</v>
      </c>
      <c r="J22" s="123">
        <v>100000</v>
      </c>
      <c r="K22" s="111">
        <f>SUM(F22+G22+H22+I22+J22)</f>
        <v>100000</v>
      </c>
      <c r="L22" s="124">
        <f>SUM(D22-K22)</f>
        <v>190940</v>
      </c>
      <c r="M22" s="123">
        <v>304960</v>
      </c>
      <c r="N22" s="125">
        <v>105159</v>
      </c>
      <c r="O22" s="78" t="s">
        <v>126</v>
      </c>
      <c r="P22" s="74"/>
      <c r="Q22" s="74"/>
      <c r="R22" s="124">
        <v>0</v>
      </c>
      <c r="S22" s="111">
        <v>0</v>
      </c>
      <c r="T22" s="111">
        <v>0</v>
      </c>
      <c r="U22" s="111">
        <v>0</v>
      </c>
      <c r="V22" s="114">
        <f>SUM(R22+S22+T22+U22)</f>
        <v>0</v>
      </c>
      <c r="W22" s="115">
        <f>SUM(M22-R22-S22-T22-U22)</f>
        <v>304960</v>
      </c>
      <c r="X22" s="115">
        <f>SUM(C22-D22-M22)</f>
        <v>105159</v>
      </c>
      <c r="Y22" s="111">
        <v>0</v>
      </c>
      <c r="Z22" s="111">
        <v>105160</v>
      </c>
      <c r="AA22" s="111">
        <v>0</v>
      </c>
      <c r="AB22" s="116">
        <f>SUM(Y22+Z22+AA22)</f>
        <v>105160</v>
      </c>
      <c r="AC22" s="116">
        <f t="shared" si="0"/>
        <v>-1</v>
      </c>
      <c r="AD22" s="180">
        <v>105160</v>
      </c>
      <c r="AE22" s="180">
        <v>100000</v>
      </c>
      <c r="AF22" s="126">
        <v>495899</v>
      </c>
    </row>
    <row r="23" spans="1:32" ht="15.75" customHeight="1" thickBot="1">
      <c r="A23" s="62" t="s">
        <v>9</v>
      </c>
      <c r="B23" s="127" t="s">
        <v>10</v>
      </c>
      <c r="C23" s="128">
        <f aca="true" t="shared" si="3" ref="C23:N23">SUM(C24:C34)</f>
        <v>4265314</v>
      </c>
      <c r="D23" s="129">
        <f t="shared" si="3"/>
        <v>1770103</v>
      </c>
      <c r="E23" s="130">
        <f t="shared" si="3"/>
        <v>1770103</v>
      </c>
      <c r="F23" s="129">
        <f t="shared" si="3"/>
        <v>669432</v>
      </c>
      <c r="G23" s="129">
        <f t="shared" si="3"/>
        <v>255472</v>
      </c>
      <c r="H23" s="129">
        <f t="shared" si="3"/>
        <v>0</v>
      </c>
      <c r="I23" s="129">
        <f t="shared" si="3"/>
        <v>4000</v>
      </c>
      <c r="J23" s="129">
        <f t="shared" si="3"/>
        <v>217763</v>
      </c>
      <c r="K23" s="129">
        <f t="shared" si="3"/>
        <v>1146667</v>
      </c>
      <c r="L23" s="129">
        <f t="shared" si="3"/>
        <v>623436</v>
      </c>
      <c r="M23" s="129">
        <f t="shared" si="3"/>
        <v>1855411</v>
      </c>
      <c r="N23" s="130">
        <f t="shared" si="3"/>
        <v>639800</v>
      </c>
      <c r="O23" s="131"/>
      <c r="P23" s="132"/>
      <c r="Q23" s="132"/>
      <c r="R23" s="129">
        <f aca="true" t="shared" si="4" ref="R23:AB23">SUM(R24:R34)</f>
        <v>409260</v>
      </c>
      <c r="S23" s="129">
        <f t="shared" si="4"/>
        <v>99834</v>
      </c>
      <c r="T23" s="129">
        <f t="shared" si="4"/>
        <v>301472</v>
      </c>
      <c r="U23" s="129">
        <f t="shared" si="4"/>
        <v>85710</v>
      </c>
      <c r="V23" s="129">
        <f t="shared" si="4"/>
        <v>896276</v>
      </c>
      <c r="W23" s="129">
        <f t="shared" si="4"/>
        <v>959135</v>
      </c>
      <c r="X23" s="133">
        <f t="shared" si="4"/>
        <v>639800</v>
      </c>
      <c r="Y23" s="133">
        <f t="shared" si="4"/>
        <v>263645</v>
      </c>
      <c r="Z23" s="133">
        <f t="shared" si="4"/>
        <v>0</v>
      </c>
      <c r="AA23" s="133">
        <f t="shared" si="4"/>
        <v>17554</v>
      </c>
      <c r="AB23" s="133">
        <f t="shared" si="4"/>
        <v>281199</v>
      </c>
      <c r="AC23" s="134">
        <f t="shared" si="0"/>
        <v>358601</v>
      </c>
      <c r="AD23" s="134">
        <v>2003115</v>
      </c>
      <c r="AE23" s="176">
        <v>386023</v>
      </c>
      <c r="AF23" s="129">
        <v>1876176</v>
      </c>
    </row>
    <row r="24" spans="1:32" ht="15.75" customHeight="1" thickBot="1">
      <c r="A24" s="63">
        <v>1</v>
      </c>
      <c r="B24" s="135" t="s">
        <v>11</v>
      </c>
      <c r="C24" s="110">
        <v>669835</v>
      </c>
      <c r="D24" s="111">
        <v>277981</v>
      </c>
      <c r="E24" s="111">
        <v>277981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f aca="true" t="shared" si="5" ref="K24:K34">SUM(F24+G24+H24+I24+J24)</f>
        <v>0</v>
      </c>
      <c r="L24" s="111">
        <f aca="true" t="shared" si="6" ref="L24:L87">SUM(D24-K24)</f>
        <v>277981</v>
      </c>
      <c r="M24" s="111">
        <v>291378</v>
      </c>
      <c r="N24" s="112">
        <v>100476</v>
      </c>
      <c r="O24" s="136" t="s">
        <v>210</v>
      </c>
      <c r="P24" s="74" t="s">
        <v>211</v>
      </c>
      <c r="Q24" s="74"/>
      <c r="R24" s="111">
        <v>0</v>
      </c>
      <c r="S24" s="111">
        <v>0</v>
      </c>
      <c r="T24" s="111">
        <v>0</v>
      </c>
      <c r="U24" s="111">
        <v>0</v>
      </c>
      <c r="V24" s="114">
        <f aca="true" t="shared" si="7" ref="V24:V34">SUM(R24+S24+T24+U24)</f>
        <v>0</v>
      </c>
      <c r="W24" s="115">
        <f aca="true" t="shared" si="8" ref="W24:W34">SUM(M24-R24-S24-T24-U24)</f>
        <v>291378</v>
      </c>
      <c r="X24" s="115">
        <f aca="true" t="shared" si="9" ref="X24:X34">SUM(C24-D24-M24)</f>
        <v>100476</v>
      </c>
      <c r="Y24" s="111">
        <v>0</v>
      </c>
      <c r="Z24" s="111">
        <v>0</v>
      </c>
      <c r="AA24" s="111">
        <v>0</v>
      </c>
      <c r="AB24" s="116">
        <f aca="true" t="shared" si="10" ref="AB24:AB34">SUM(Y24+Z24+AA24)</f>
        <v>0</v>
      </c>
      <c r="AC24" s="173">
        <f t="shared" si="0"/>
        <v>100476</v>
      </c>
      <c r="AD24" s="137">
        <v>0</v>
      </c>
      <c r="AE24" s="95">
        <v>0</v>
      </c>
      <c r="AF24" s="137">
        <v>669835</v>
      </c>
    </row>
    <row r="25" spans="1:32" ht="15.75" customHeight="1" thickBot="1" thickTop="1">
      <c r="A25" s="60">
        <v>2</v>
      </c>
      <c r="B25" s="138" t="s">
        <v>12</v>
      </c>
      <c r="C25" s="110">
        <v>401535</v>
      </c>
      <c r="D25" s="119">
        <v>166637</v>
      </c>
      <c r="E25" s="119">
        <v>166637</v>
      </c>
      <c r="F25" s="119">
        <v>0</v>
      </c>
      <c r="G25" s="119">
        <v>0</v>
      </c>
      <c r="H25" s="119">
        <v>0</v>
      </c>
      <c r="I25" s="119">
        <v>0</v>
      </c>
      <c r="J25" s="111">
        <v>0</v>
      </c>
      <c r="K25" s="111">
        <f t="shared" si="5"/>
        <v>0</v>
      </c>
      <c r="L25" s="111">
        <f t="shared" si="6"/>
        <v>166637</v>
      </c>
      <c r="M25" s="119">
        <v>174668</v>
      </c>
      <c r="N25" s="120">
        <v>60230</v>
      </c>
      <c r="O25" s="139" t="s">
        <v>212</v>
      </c>
      <c r="P25" s="74" t="s">
        <v>211</v>
      </c>
      <c r="Q25" s="74"/>
      <c r="R25" s="119">
        <v>0</v>
      </c>
      <c r="S25" s="111">
        <v>0</v>
      </c>
      <c r="T25" s="111">
        <v>0</v>
      </c>
      <c r="U25" s="111">
        <v>0</v>
      </c>
      <c r="V25" s="114">
        <f t="shared" si="7"/>
        <v>0</v>
      </c>
      <c r="W25" s="115">
        <f t="shared" si="8"/>
        <v>174668</v>
      </c>
      <c r="X25" s="115">
        <f t="shared" si="9"/>
        <v>60230</v>
      </c>
      <c r="Y25" s="111">
        <v>0</v>
      </c>
      <c r="Z25" s="111">
        <v>0</v>
      </c>
      <c r="AA25" s="111">
        <v>0</v>
      </c>
      <c r="AB25" s="116">
        <f t="shared" si="10"/>
        <v>0</v>
      </c>
      <c r="AC25" s="173">
        <f t="shared" si="0"/>
        <v>60230</v>
      </c>
      <c r="AD25" s="121">
        <v>0</v>
      </c>
      <c r="AE25" s="110">
        <v>0</v>
      </c>
      <c r="AF25" s="121">
        <v>401535</v>
      </c>
    </row>
    <row r="26" spans="1:32" ht="15.75" customHeight="1" thickBot="1" thickTop="1">
      <c r="A26" s="60">
        <v>3</v>
      </c>
      <c r="B26" s="138" t="s">
        <v>13</v>
      </c>
      <c r="C26" s="110">
        <v>117027</v>
      </c>
      <c r="D26" s="119">
        <v>48566</v>
      </c>
      <c r="E26" s="119">
        <v>48566</v>
      </c>
      <c r="F26" s="119">
        <v>0</v>
      </c>
      <c r="G26" s="119">
        <v>0</v>
      </c>
      <c r="H26" s="119">
        <v>0</v>
      </c>
      <c r="I26" s="119">
        <v>0</v>
      </c>
      <c r="J26" s="111">
        <v>48566</v>
      </c>
      <c r="K26" s="111">
        <f t="shared" si="5"/>
        <v>48566</v>
      </c>
      <c r="L26" s="111">
        <f t="shared" si="6"/>
        <v>0</v>
      </c>
      <c r="M26" s="119">
        <v>50907</v>
      </c>
      <c r="N26" s="120">
        <v>17554</v>
      </c>
      <c r="O26" s="77" t="s">
        <v>127</v>
      </c>
      <c r="P26" s="74"/>
      <c r="Q26" s="74"/>
      <c r="R26" s="119">
        <v>0</v>
      </c>
      <c r="S26" s="111">
        <v>0</v>
      </c>
      <c r="T26" s="111">
        <v>0</v>
      </c>
      <c r="U26" s="111">
        <v>50907</v>
      </c>
      <c r="V26" s="114">
        <f t="shared" si="7"/>
        <v>50907</v>
      </c>
      <c r="W26" s="115">
        <f t="shared" si="8"/>
        <v>0</v>
      </c>
      <c r="X26" s="115">
        <f t="shared" si="9"/>
        <v>17554</v>
      </c>
      <c r="Y26" s="111">
        <v>0</v>
      </c>
      <c r="Z26" s="111">
        <v>0</v>
      </c>
      <c r="AA26" s="111">
        <v>17554</v>
      </c>
      <c r="AB26" s="116">
        <f t="shared" si="10"/>
        <v>17554</v>
      </c>
      <c r="AC26" s="173">
        <f t="shared" si="0"/>
        <v>0</v>
      </c>
      <c r="AD26" s="121">
        <v>0</v>
      </c>
      <c r="AE26" s="95">
        <v>117027</v>
      </c>
      <c r="AF26" s="121">
        <v>0</v>
      </c>
    </row>
    <row r="27" spans="1:32" ht="15.75" customHeight="1" thickBot="1" thickTop="1">
      <c r="A27" s="60">
        <v>4</v>
      </c>
      <c r="B27" s="138" t="s">
        <v>14</v>
      </c>
      <c r="C27" s="110">
        <v>279360</v>
      </c>
      <c r="D27" s="119">
        <v>115934</v>
      </c>
      <c r="E27" s="119">
        <v>115934</v>
      </c>
      <c r="F27" s="119">
        <v>115934</v>
      </c>
      <c r="G27" s="119">
        <v>0</v>
      </c>
      <c r="H27" s="119">
        <v>0</v>
      </c>
      <c r="I27" s="119">
        <v>0</v>
      </c>
      <c r="J27" s="111">
        <v>0</v>
      </c>
      <c r="K27" s="111">
        <f t="shared" si="5"/>
        <v>115934</v>
      </c>
      <c r="L27" s="111">
        <f t="shared" si="6"/>
        <v>0</v>
      </c>
      <c r="M27" s="119">
        <v>121522</v>
      </c>
      <c r="N27" s="120">
        <v>41904</v>
      </c>
      <c r="O27" s="77" t="s">
        <v>128</v>
      </c>
      <c r="P27" s="74"/>
      <c r="Q27" s="74"/>
      <c r="R27" s="119">
        <v>121522</v>
      </c>
      <c r="S27" s="111">
        <v>0</v>
      </c>
      <c r="T27" s="111">
        <v>0</v>
      </c>
      <c r="U27" s="111">
        <v>0</v>
      </c>
      <c r="V27" s="114">
        <f t="shared" si="7"/>
        <v>121522</v>
      </c>
      <c r="W27" s="115">
        <f t="shared" si="8"/>
        <v>0</v>
      </c>
      <c r="X27" s="115">
        <f t="shared" si="9"/>
        <v>41904</v>
      </c>
      <c r="Y27" s="111">
        <v>41904</v>
      </c>
      <c r="Z27" s="111">
        <v>0</v>
      </c>
      <c r="AA27" s="111">
        <v>0</v>
      </c>
      <c r="AB27" s="116">
        <f t="shared" si="10"/>
        <v>41904</v>
      </c>
      <c r="AC27" s="173">
        <f t="shared" si="0"/>
        <v>0</v>
      </c>
      <c r="AD27" s="121">
        <v>279360</v>
      </c>
      <c r="AE27" s="95">
        <v>0</v>
      </c>
      <c r="AF27" s="121">
        <v>0</v>
      </c>
    </row>
    <row r="28" spans="1:32" ht="15.75" customHeight="1" thickBot="1" thickTop="1">
      <c r="A28" s="60">
        <v>5</v>
      </c>
      <c r="B28" s="138" t="s">
        <v>15</v>
      </c>
      <c r="C28" s="110">
        <v>351125</v>
      </c>
      <c r="D28" s="119">
        <v>145717</v>
      </c>
      <c r="E28" s="119">
        <v>145717</v>
      </c>
      <c r="F28" s="119">
        <v>145717</v>
      </c>
      <c r="G28" s="119">
        <v>0</v>
      </c>
      <c r="H28" s="119">
        <v>0</v>
      </c>
      <c r="I28" s="119">
        <v>0</v>
      </c>
      <c r="J28" s="111">
        <v>0</v>
      </c>
      <c r="K28" s="111">
        <f t="shared" si="5"/>
        <v>145717</v>
      </c>
      <c r="L28" s="111">
        <f t="shared" si="6"/>
        <v>0</v>
      </c>
      <c r="M28" s="119">
        <v>152739</v>
      </c>
      <c r="N28" s="120">
        <v>52669</v>
      </c>
      <c r="O28" s="77" t="s">
        <v>129</v>
      </c>
      <c r="P28" s="74"/>
      <c r="Q28" s="74"/>
      <c r="R28" s="119">
        <v>152739</v>
      </c>
      <c r="S28" s="111">
        <v>0</v>
      </c>
      <c r="T28" s="111">
        <v>0</v>
      </c>
      <c r="U28" s="111">
        <v>0</v>
      </c>
      <c r="V28" s="114">
        <f t="shared" si="7"/>
        <v>152739</v>
      </c>
      <c r="W28" s="115">
        <f t="shared" si="8"/>
        <v>0</v>
      </c>
      <c r="X28" s="115">
        <f t="shared" si="9"/>
        <v>52669</v>
      </c>
      <c r="Y28" s="111">
        <v>52669</v>
      </c>
      <c r="Z28" s="111">
        <v>0</v>
      </c>
      <c r="AA28" s="111">
        <v>0</v>
      </c>
      <c r="AB28" s="116">
        <f t="shared" si="10"/>
        <v>52669</v>
      </c>
      <c r="AC28" s="173">
        <f t="shared" si="0"/>
        <v>0</v>
      </c>
      <c r="AD28" s="121">
        <v>351125</v>
      </c>
      <c r="AE28" s="95">
        <v>0</v>
      </c>
      <c r="AF28" s="121">
        <v>0</v>
      </c>
    </row>
    <row r="29" spans="1:32" ht="15.75" customHeight="1" thickBot="1" thickTop="1">
      <c r="A29" s="60">
        <v>6</v>
      </c>
      <c r="B29" s="138" t="s">
        <v>16</v>
      </c>
      <c r="C29" s="110">
        <v>480702</v>
      </c>
      <c r="D29" s="119">
        <v>199491</v>
      </c>
      <c r="E29" s="119">
        <v>199491</v>
      </c>
      <c r="F29" s="119">
        <v>195491</v>
      </c>
      <c r="G29" s="119">
        <v>0</v>
      </c>
      <c r="H29" s="119">
        <v>0</v>
      </c>
      <c r="I29" s="119">
        <v>4000</v>
      </c>
      <c r="J29" s="111">
        <v>0</v>
      </c>
      <c r="K29" s="111">
        <f t="shared" si="5"/>
        <v>199491</v>
      </c>
      <c r="L29" s="111">
        <f t="shared" si="6"/>
        <v>0</v>
      </c>
      <c r="M29" s="119">
        <v>209105</v>
      </c>
      <c r="N29" s="120">
        <v>72106</v>
      </c>
      <c r="O29" s="77" t="s">
        <v>208</v>
      </c>
      <c r="P29" s="74"/>
      <c r="Q29" s="74"/>
      <c r="R29" s="119">
        <v>0</v>
      </c>
      <c r="S29" s="111">
        <v>0</v>
      </c>
      <c r="T29" s="111">
        <v>46000</v>
      </c>
      <c r="U29" s="111">
        <v>0</v>
      </c>
      <c r="V29" s="114">
        <f t="shared" si="7"/>
        <v>46000</v>
      </c>
      <c r="W29" s="115">
        <f t="shared" si="8"/>
        <v>163105</v>
      </c>
      <c r="X29" s="115">
        <f t="shared" si="9"/>
        <v>72106</v>
      </c>
      <c r="Y29" s="111">
        <v>0</v>
      </c>
      <c r="Z29" s="111">
        <v>0</v>
      </c>
      <c r="AA29" s="111">
        <v>0</v>
      </c>
      <c r="AB29" s="116">
        <f t="shared" si="10"/>
        <v>0</v>
      </c>
      <c r="AC29" s="173">
        <f t="shared" si="0"/>
        <v>72106</v>
      </c>
      <c r="AD29" s="121">
        <v>245491</v>
      </c>
      <c r="AE29" s="95">
        <v>14996</v>
      </c>
      <c r="AF29" s="121">
        <v>220215</v>
      </c>
    </row>
    <row r="30" spans="1:32" ht="15.75" customHeight="1" thickBot="1" thickTop="1">
      <c r="A30" s="60">
        <v>7</v>
      </c>
      <c r="B30" s="138" t="s">
        <v>17</v>
      </c>
      <c r="C30" s="110">
        <v>282040</v>
      </c>
      <c r="D30" s="119">
        <v>117047</v>
      </c>
      <c r="E30" s="119">
        <v>117047</v>
      </c>
      <c r="F30" s="119">
        <v>117047</v>
      </c>
      <c r="G30" s="119">
        <v>0</v>
      </c>
      <c r="H30" s="119">
        <v>0</v>
      </c>
      <c r="I30" s="119">
        <v>0</v>
      </c>
      <c r="J30" s="111">
        <v>0</v>
      </c>
      <c r="K30" s="111">
        <f t="shared" si="5"/>
        <v>117047</v>
      </c>
      <c r="L30" s="111">
        <f t="shared" si="6"/>
        <v>0</v>
      </c>
      <c r="M30" s="119">
        <v>122687</v>
      </c>
      <c r="N30" s="120">
        <v>42306</v>
      </c>
      <c r="O30" s="77" t="s">
        <v>130</v>
      </c>
      <c r="P30" s="74"/>
      <c r="Q30" s="74"/>
      <c r="R30" s="119">
        <v>122687</v>
      </c>
      <c r="S30" s="111">
        <v>0</v>
      </c>
      <c r="T30" s="111">
        <v>0</v>
      </c>
      <c r="U30" s="111">
        <v>0</v>
      </c>
      <c r="V30" s="114">
        <f t="shared" si="7"/>
        <v>122687</v>
      </c>
      <c r="W30" s="115">
        <f t="shared" si="8"/>
        <v>0</v>
      </c>
      <c r="X30" s="115">
        <f t="shared" si="9"/>
        <v>42306</v>
      </c>
      <c r="Y30" s="111">
        <v>42306</v>
      </c>
      <c r="Z30" s="111">
        <v>0</v>
      </c>
      <c r="AA30" s="111">
        <v>0</v>
      </c>
      <c r="AB30" s="116">
        <f t="shared" si="10"/>
        <v>42306</v>
      </c>
      <c r="AC30" s="173">
        <f t="shared" si="0"/>
        <v>0</v>
      </c>
      <c r="AD30" s="121">
        <v>282040</v>
      </c>
      <c r="AE30" s="95">
        <v>0</v>
      </c>
      <c r="AF30" s="121">
        <v>0</v>
      </c>
    </row>
    <row r="31" spans="1:32" ht="15.75" customHeight="1" thickBot="1" thickTop="1">
      <c r="A31" s="60">
        <v>8</v>
      </c>
      <c r="B31" s="138" t="s">
        <v>18</v>
      </c>
      <c r="C31" s="110">
        <v>430888</v>
      </c>
      <c r="D31" s="119">
        <v>178818</v>
      </c>
      <c r="E31" s="119">
        <v>178818</v>
      </c>
      <c r="F31" s="119">
        <v>0</v>
      </c>
      <c r="G31" s="119">
        <v>0</v>
      </c>
      <c r="H31" s="119">
        <v>0</v>
      </c>
      <c r="I31" s="119">
        <v>0</v>
      </c>
      <c r="J31" s="111">
        <v>0</v>
      </c>
      <c r="K31" s="111">
        <f t="shared" si="5"/>
        <v>0</v>
      </c>
      <c r="L31" s="111">
        <f t="shared" si="6"/>
        <v>178818</v>
      </c>
      <c r="M31" s="119">
        <v>187436</v>
      </c>
      <c r="N31" s="120">
        <v>64634</v>
      </c>
      <c r="O31" s="77" t="s">
        <v>180</v>
      </c>
      <c r="P31" s="74"/>
      <c r="Q31" s="74"/>
      <c r="R31" s="119">
        <v>0</v>
      </c>
      <c r="S31" s="111">
        <v>0</v>
      </c>
      <c r="T31" s="111">
        <v>0</v>
      </c>
      <c r="U31" s="111">
        <v>0</v>
      </c>
      <c r="V31" s="114">
        <f t="shared" si="7"/>
        <v>0</v>
      </c>
      <c r="W31" s="115">
        <f t="shared" si="8"/>
        <v>187436</v>
      </c>
      <c r="X31" s="115">
        <f t="shared" si="9"/>
        <v>64634</v>
      </c>
      <c r="Y31" s="111">
        <v>0</v>
      </c>
      <c r="Z31" s="111">
        <v>0</v>
      </c>
      <c r="AA31" s="111">
        <v>0</v>
      </c>
      <c r="AB31" s="116">
        <f t="shared" si="10"/>
        <v>0</v>
      </c>
      <c r="AC31" s="173">
        <f t="shared" si="0"/>
        <v>64634</v>
      </c>
      <c r="AD31" s="121">
        <v>0</v>
      </c>
      <c r="AE31" s="110">
        <v>50000</v>
      </c>
      <c r="AF31" s="121">
        <v>380888</v>
      </c>
    </row>
    <row r="32" spans="1:32" ht="15.75" customHeight="1" thickBot="1" thickTop="1">
      <c r="A32" s="60">
        <v>9</v>
      </c>
      <c r="B32" s="138" t="s">
        <v>19</v>
      </c>
      <c r="C32" s="110">
        <v>229503</v>
      </c>
      <c r="D32" s="119">
        <v>95243</v>
      </c>
      <c r="E32" s="119">
        <v>95243</v>
      </c>
      <c r="F32" s="119">
        <v>95243</v>
      </c>
      <c r="G32" s="119">
        <v>0</v>
      </c>
      <c r="H32" s="119">
        <v>0</v>
      </c>
      <c r="I32" s="119">
        <v>0</v>
      </c>
      <c r="J32" s="111">
        <v>0</v>
      </c>
      <c r="K32" s="111">
        <f t="shared" si="5"/>
        <v>95243</v>
      </c>
      <c r="L32" s="111">
        <f t="shared" si="6"/>
        <v>0</v>
      </c>
      <c r="M32" s="119">
        <v>99834</v>
      </c>
      <c r="N32" s="120">
        <v>34426</v>
      </c>
      <c r="O32" s="77" t="s">
        <v>221</v>
      </c>
      <c r="P32" s="74"/>
      <c r="Q32" s="74"/>
      <c r="R32" s="119">
        <v>0</v>
      </c>
      <c r="S32" s="111">
        <v>99834</v>
      </c>
      <c r="T32" s="111">
        <v>0</v>
      </c>
      <c r="U32" s="111">
        <v>0</v>
      </c>
      <c r="V32" s="114">
        <f t="shared" si="7"/>
        <v>99834</v>
      </c>
      <c r="W32" s="115">
        <f t="shared" si="8"/>
        <v>0</v>
      </c>
      <c r="X32" s="115">
        <f t="shared" si="9"/>
        <v>34426</v>
      </c>
      <c r="Y32" s="111">
        <v>34426</v>
      </c>
      <c r="Z32" s="111">
        <v>0</v>
      </c>
      <c r="AA32" s="111">
        <v>0</v>
      </c>
      <c r="AB32" s="116">
        <f t="shared" si="10"/>
        <v>34426</v>
      </c>
      <c r="AC32" s="173">
        <f t="shared" si="0"/>
        <v>0</v>
      </c>
      <c r="AD32" s="121">
        <v>229503</v>
      </c>
      <c r="AE32" s="95">
        <v>0</v>
      </c>
      <c r="AF32" s="121">
        <v>0</v>
      </c>
    </row>
    <row r="33" spans="1:32" ht="15.75" customHeight="1" thickBot="1" thickTop="1">
      <c r="A33" s="60">
        <v>10</v>
      </c>
      <c r="B33" s="138" t="s">
        <v>20</v>
      </c>
      <c r="C33" s="110">
        <v>407703</v>
      </c>
      <c r="D33" s="119">
        <v>169197</v>
      </c>
      <c r="E33" s="119">
        <v>169197</v>
      </c>
      <c r="F33" s="119">
        <v>0</v>
      </c>
      <c r="G33" s="119">
        <v>0</v>
      </c>
      <c r="H33" s="119">
        <v>0</v>
      </c>
      <c r="I33" s="119">
        <v>0</v>
      </c>
      <c r="J33" s="111">
        <v>169197</v>
      </c>
      <c r="K33" s="111">
        <f t="shared" si="5"/>
        <v>169197</v>
      </c>
      <c r="L33" s="111">
        <f t="shared" si="6"/>
        <v>0</v>
      </c>
      <c r="M33" s="119">
        <v>177351</v>
      </c>
      <c r="N33" s="120">
        <v>61155</v>
      </c>
      <c r="O33" s="77" t="s">
        <v>197</v>
      </c>
      <c r="P33" s="74"/>
      <c r="Q33" s="74"/>
      <c r="R33" s="119">
        <v>0</v>
      </c>
      <c r="S33" s="111">
        <v>0</v>
      </c>
      <c r="T33" s="111">
        <v>0</v>
      </c>
      <c r="U33" s="111">
        <v>34803</v>
      </c>
      <c r="V33" s="114">
        <f t="shared" si="7"/>
        <v>34803</v>
      </c>
      <c r="W33" s="115">
        <f t="shared" si="8"/>
        <v>142548</v>
      </c>
      <c r="X33" s="115">
        <f t="shared" si="9"/>
        <v>61155</v>
      </c>
      <c r="Y33" s="111">
        <v>0</v>
      </c>
      <c r="Z33" s="111">
        <v>0</v>
      </c>
      <c r="AA33" s="111">
        <v>0</v>
      </c>
      <c r="AB33" s="116">
        <f t="shared" si="10"/>
        <v>0</v>
      </c>
      <c r="AC33" s="173">
        <f t="shared" si="0"/>
        <v>61155</v>
      </c>
      <c r="AD33" s="121">
        <v>0</v>
      </c>
      <c r="AE33" s="95">
        <v>204000</v>
      </c>
      <c r="AF33" s="121">
        <v>203703</v>
      </c>
    </row>
    <row r="34" spans="1:32" s="51" customFormat="1" ht="15.75" customHeight="1" thickBot="1" thickTop="1">
      <c r="A34" s="61">
        <v>11</v>
      </c>
      <c r="B34" s="140" t="s">
        <v>21</v>
      </c>
      <c r="C34" s="110">
        <v>615596</v>
      </c>
      <c r="D34" s="141">
        <v>255472</v>
      </c>
      <c r="E34" s="141">
        <v>255472</v>
      </c>
      <c r="F34" s="141">
        <v>0</v>
      </c>
      <c r="G34" s="141">
        <v>255472</v>
      </c>
      <c r="H34" s="123">
        <v>0</v>
      </c>
      <c r="I34" s="123">
        <v>0</v>
      </c>
      <c r="J34" s="124">
        <v>0</v>
      </c>
      <c r="K34" s="124">
        <f t="shared" si="5"/>
        <v>255472</v>
      </c>
      <c r="L34" s="142">
        <f t="shared" si="6"/>
        <v>0</v>
      </c>
      <c r="M34" s="141">
        <v>267784</v>
      </c>
      <c r="N34" s="143">
        <v>92340</v>
      </c>
      <c r="O34" s="144" t="s">
        <v>228</v>
      </c>
      <c r="P34" s="145"/>
      <c r="Q34" s="145"/>
      <c r="R34" s="141">
        <v>12312</v>
      </c>
      <c r="S34" s="124">
        <v>0</v>
      </c>
      <c r="T34" s="124">
        <v>255472</v>
      </c>
      <c r="U34" s="124">
        <v>0</v>
      </c>
      <c r="V34" s="177">
        <f t="shared" si="7"/>
        <v>267784</v>
      </c>
      <c r="W34" s="178">
        <f t="shared" si="8"/>
        <v>0</v>
      </c>
      <c r="X34" s="146">
        <f t="shared" si="9"/>
        <v>92340</v>
      </c>
      <c r="Y34" s="124">
        <v>92340</v>
      </c>
      <c r="Z34" s="111">
        <v>0</v>
      </c>
      <c r="AA34" s="111">
        <v>0</v>
      </c>
      <c r="AB34" s="116">
        <f t="shared" si="10"/>
        <v>92340</v>
      </c>
      <c r="AC34" s="173">
        <f t="shared" si="0"/>
        <v>0</v>
      </c>
      <c r="AD34" s="121">
        <v>615596</v>
      </c>
      <c r="AE34" s="95">
        <v>0</v>
      </c>
      <c r="AF34" s="121">
        <v>0</v>
      </c>
    </row>
    <row r="35" spans="1:32" ht="15.75" customHeight="1" thickBot="1" thickTop="1">
      <c r="A35" s="58" t="s">
        <v>22</v>
      </c>
      <c r="B35" s="147" t="s">
        <v>23</v>
      </c>
      <c r="C35" s="95">
        <f aca="true" t="shared" si="11" ref="C35:N35">SUM(C36:C133)</f>
        <v>17116609</v>
      </c>
      <c r="D35" s="148">
        <f t="shared" si="11"/>
        <v>7103392</v>
      </c>
      <c r="E35" s="149">
        <f t="shared" si="11"/>
        <v>7103392</v>
      </c>
      <c r="F35" s="148">
        <f t="shared" si="11"/>
        <v>2542293</v>
      </c>
      <c r="G35" s="148">
        <f t="shared" si="11"/>
        <v>411846</v>
      </c>
      <c r="H35" s="129">
        <f t="shared" si="11"/>
        <v>418386</v>
      </c>
      <c r="I35" s="129">
        <f t="shared" si="11"/>
        <v>1226529</v>
      </c>
      <c r="J35" s="129">
        <f t="shared" si="11"/>
        <v>26299</v>
      </c>
      <c r="K35" s="129">
        <f t="shared" si="11"/>
        <v>4625353</v>
      </c>
      <c r="L35" s="150">
        <f t="shared" si="11"/>
        <v>2478039</v>
      </c>
      <c r="M35" s="150">
        <f t="shared" si="11"/>
        <v>7445727</v>
      </c>
      <c r="N35" s="151">
        <f t="shared" si="11"/>
        <v>2567490</v>
      </c>
      <c r="O35" s="152"/>
      <c r="P35" s="153"/>
      <c r="Q35" s="153"/>
      <c r="R35" s="174">
        <f aca="true" t="shared" si="12" ref="R35:AB35">SUM(R36:R133)</f>
        <v>1159548</v>
      </c>
      <c r="S35" s="133">
        <f t="shared" si="12"/>
        <v>628766.87</v>
      </c>
      <c r="T35" s="129">
        <f t="shared" si="12"/>
        <v>1199820.13</v>
      </c>
      <c r="U35" s="129">
        <f t="shared" si="12"/>
        <v>233549</v>
      </c>
      <c r="V35" s="129">
        <f t="shared" si="12"/>
        <v>3221684</v>
      </c>
      <c r="W35" s="179">
        <f t="shared" si="12"/>
        <v>4224043</v>
      </c>
      <c r="X35" s="154">
        <f t="shared" si="12"/>
        <v>2567490</v>
      </c>
      <c r="Y35" s="133">
        <f t="shared" si="12"/>
        <v>427327</v>
      </c>
      <c r="Z35" s="133">
        <f t="shared" si="12"/>
        <v>329330.87</v>
      </c>
      <c r="AA35" s="133">
        <f t="shared" si="12"/>
        <v>66366</v>
      </c>
      <c r="AB35" s="133">
        <f t="shared" si="12"/>
        <v>823023.87</v>
      </c>
      <c r="AC35" s="134">
        <f t="shared" si="0"/>
        <v>1744466.13</v>
      </c>
      <c r="AD35" s="181">
        <v>8343846.87</v>
      </c>
      <c r="AE35" s="182">
        <v>520302</v>
      </c>
      <c r="AF35" s="220">
        <v>8252460.13</v>
      </c>
    </row>
    <row r="36" spans="1:32" ht="15.75" customHeight="1" thickBot="1" thickTop="1">
      <c r="A36" s="64">
        <v>1</v>
      </c>
      <c r="B36" s="155" t="s">
        <v>24</v>
      </c>
      <c r="C36" s="110">
        <v>178881</v>
      </c>
      <c r="D36" s="111">
        <v>74235</v>
      </c>
      <c r="E36" s="111">
        <v>74235</v>
      </c>
      <c r="F36" s="111">
        <v>74235</v>
      </c>
      <c r="G36" s="111">
        <v>0</v>
      </c>
      <c r="H36" s="111">
        <v>0</v>
      </c>
      <c r="I36" s="111">
        <v>0</v>
      </c>
      <c r="J36" s="111">
        <v>0</v>
      </c>
      <c r="K36" s="111">
        <f aca="true" t="shared" si="13" ref="K36:K67">SUM(F36+G36+H36+I36+J36)</f>
        <v>74235</v>
      </c>
      <c r="L36" s="111">
        <f t="shared" si="6"/>
        <v>0</v>
      </c>
      <c r="M36" s="111">
        <v>77813</v>
      </c>
      <c r="N36" s="112">
        <v>26833</v>
      </c>
      <c r="O36" s="136" t="s">
        <v>226</v>
      </c>
      <c r="P36" s="74" t="s">
        <v>224</v>
      </c>
      <c r="Q36" s="74"/>
      <c r="R36" s="111">
        <v>0</v>
      </c>
      <c r="S36" s="111">
        <v>77813</v>
      </c>
      <c r="T36" s="111">
        <v>0</v>
      </c>
      <c r="U36" s="111">
        <v>0</v>
      </c>
      <c r="V36" s="114">
        <f aca="true" t="shared" si="14" ref="V36:V67">SUM(R36+S36+T36+U36)</f>
        <v>77813</v>
      </c>
      <c r="W36" s="115">
        <f aca="true" t="shared" si="15" ref="W36:W67">SUM(M36-R36-S36-T36-U36)</f>
        <v>0</v>
      </c>
      <c r="X36" s="115">
        <f aca="true" t="shared" si="16" ref="X36:X99">SUM(C36-D36-M36)</f>
        <v>26833</v>
      </c>
      <c r="Y36" s="111">
        <v>0</v>
      </c>
      <c r="Z36" s="111">
        <v>0</v>
      </c>
      <c r="AA36" s="111">
        <v>0</v>
      </c>
      <c r="AB36" s="116">
        <f aca="true" t="shared" si="17" ref="AB36:AB67">SUM(Y36+Z36+AA36)</f>
        <v>0</v>
      </c>
      <c r="AC36" s="173">
        <f t="shared" si="0"/>
        <v>26833</v>
      </c>
      <c r="AD36" s="121">
        <v>152048</v>
      </c>
      <c r="AE36" s="95">
        <v>0</v>
      </c>
      <c r="AF36" s="156">
        <v>26833</v>
      </c>
    </row>
    <row r="37" spans="1:32" ht="15.75" customHeight="1" thickBot="1" thickTop="1">
      <c r="A37" s="65">
        <v>2</v>
      </c>
      <c r="B37" s="157" t="s">
        <v>25</v>
      </c>
      <c r="C37" s="110">
        <v>302630</v>
      </c>
      <c r="D37" s="119">
        <v>125591</v>
      </c>
      <c r="E37" s="119">
        <v>125591</v>
      </c>
      <c r="F37" s="119">
        <v>125591</v>
      </c>
      <c r="G37" s="119">
        <v>0</v>
      </c>
      <c r="H37" s="119">
        <v>0</v>
      </c>
      <c r="I37" s="119">
        <v>0</v>
      </c>
      <c r="J37" s="111">
        <v>0</v>
      </c>
      <c r="K37" s="111">
        <f t="shared" si="13"/>
        <v>125591</v>
      </c>
      <c r="L37" s="111">
        <f t="shared" si="6"/>
        <v>0</v>
      </c>
      <c r="M37" s="119">
        <v>131644</v>
      </c>
      <c r="N37" s="120">
        <v>45395</v>
      </c>
      <c r="O37" s="77" t="s">
        <v>131</v>
      </c>
      <c r="P37" s="74"/>
      <c r="Q37" s="74"/>
      <c r="R37" s="119">
        <v>0</v>
      </c>
      <c r="S37" s="111">
        <v>131644</v>
      </c>
      <c r="T37" s="111">
        <v>0</v>
      </c>
      <c r="U37" s="111">
        <v>0</v>
      </c>
      <c r="V37" s="114">
        <f t="shared" si="14"/>
        <v>131644</v>
      </c>
      <c r="W37" s="115">
        <f t="shared" si="15"/>
        <v>0</v>
      </c>
      <c r="X37" s="115">
        <f t="shared" si="16"/>
        <v>45395</v>
      </c>
      <c r="Y37" s="111">
        <v>45395</v>
      </c>
      <c r="Z37" s="111">
        <v>0</v>
      </c>
      <c r="AA37" s="111">
        <v>0</v>
      </c>
      <c r="AB37" s="116">
        <f t="shared" si="17"/>
        <v>45395</v>
      </c>
      <c r="AC37" s="173">
        <f t="shared" si="0"/>
        <v>0</v>
      </c>
      <c r="AD37" s="121">
        <v>302630</v>
      </c>
      <c r="AE37" s="95">
        <v>0</v>
      </c>
      <c r="AF37" s="121">
        <v>0</v>
      </c>
    </row>
    <row r="38" spans="1:32" ht="15.75" customHeight="1" thickBot="1" thickTop="1">
      <c r="A38" s="63">
        <v>3</v>
      </c>
      <c r="B38" s="158" t="s">
        <v>26</v>
      </c>
      <c r="C38" s="110">
        <v>302502</v>
      </c>
      <c r="D38" s="119">
        <v>125538</v>
      </c>
      <c r="E38" s="119">
        <v>125538</v>
      </c>
      <c r="F38" s="119">
        <v>0</v>
      </c>
      <c r="G38" s="119">
        <v>0</v>
      </c>
      <c r="H38" s="119">
        <v>0</v>
      </c>
      <c r="I38" s="119">
        <v>0</v>
      </c>
      <c r="J38" s="111">
        <v>0</v>
      </c>
      <c r="K38" s="111">
        <f t="shared" si="13"/>
        <v>0</v>
      </c>
      <c r="L38" s="111">
        <f t="shared" si="6"/>
        <v>125538</v>
      </c>
      <c r="M38" s="119">
        <v>131588</v>
      </c>
      <c r="N38" s="120">
        <v>45376</v>
      </c>
      <c r="O38" s="77" t="s">
        <v>189</v>
      </c>
      <c r="P38" s="74"/>
      <c r="Q38" s="74"/>
      <c r="R38" s="119">
        <v>0</v>
      </c>
      <c r="S38" s="111">
        <v>0</v>
      </c>
      <c r="T38" s="111">
        <v>0</v>
      </c>
      <c r="U38" s="111">
        <v>0</v>
      </c>
      <c r="V38" s="114">
        <f t="shared" si="14"/>
        <v>0</v>
      </c>
      <c r="W38" s="115">
        <f t="shared" si="15"/>
        <v>131588</v>
      </c>
      <c r="X38" s="115">
        <f t="shared" si="16"/>
        <v>45376</v>
      </c>
      <c r="Y38" s="111">
        <v>0</v>
      </c>
      <c r="Z38" s="111">
        <v>0</v>
      </c>
      <c r="AA38" s="111">
        <v>0</v>
      </c>
      <c r="AB38" s="116">
        <f t="shared" si="17"/>
        <v>0</v>
      </c>
      <c r="AC38" s="173">
        <f t="shared" si="0"/>
        <v>45376</v>
      </c>
      <c r="AD38" s="121">
        <v>0</v>
      </c>
      <c r="AE38" s="95">
        <v>0</v>
      </c>
      <c r="AF38" s="121">
        <v>302502</v>
      </c>
    </row>
    <row r="39" spans="1:32" ht="15.75" customHeight="1" thickBot="1" thickTop="1">
      <c r="A39" s="60">
        <v>4</v>
      </c>
      <c r="B39" s="159" t="s">
        <v>27</v>
      </c>
      <c r="C39" s="110">
        <v>71042</v>
      </c>
      <c r="D39" s="119">
        <v>29482</v>
      </c>
      <c r="E39" s="119">
        <v>29482</v>
      </c>
      <c r="F39" s="119">
        <v>0</v>
      </c>
      <c r="G39" s="119">
        <v>0</v>
      </c>
      <c r="H39" s="111">
        <v>29482</v>
      </c>
      <c r="I39" s="119">
        <v>0</v>
      </c>
      <c r="J39" s="111">
        <v>0</v>
      </c>
      <c r="K39" s="111">
        <f t="shared" si="13"/>
        <v>29482</v>
      </c>
      <c r="L39" s="111">
        <f t="shared" si="6"/>
        <v>0</v>
      </c>
      <c r="M39" s="119">
        <v>30903</v>
      </c>
      <c r="N39" s="120">
        <v>10657</v>
      </c>
      <c r="O39" s="77" t="s">
        <v>132</v>
      </c>
      <c r="P39" s="74"/>
      <c r="Q39" s="74"/>
      <c r="R39" s="119">
        <v>0</v>
      </c>
      <c r="S39" s="111">
        <v>11263.87</v>
      </c>
      <c r="T39" s="111">
        <v>19639.13</v>
      </c>
      <c r="U39" s="111">
        <v>0</v>
      </c>
      <c r="V39" s="114">
        <f t="shared" si="14"/>
        <v>30903</v>
      </c>
      <c r="W39" s="115">
        <f t="shared" si="15"/>
        <v>-3.637978807091713E-12</v>
      </c>
      <c r="X39" s="115">
        <f t="shared" si="16"/>
        <v>10657</v>
      </c>
      <c r="Y39" s="111">
        <v>0</v>
      </c>
      <c r="Z39" s="111">
        <v>21920.87</v>
      </c>
      <c r="AA39" s="111">
        <v>0</v>
      </c>
      <c r="AB39" s="116">
        <f t="shared" si="17"/>
        <v>21920.87</v>
      </c>
      <c r="AC39" s="173">
        <f t="shared" si="0"/>
        <v>-11263.869999999999</v>
      </c>
      <c r="AD39" s="121">
        <v>82305.87</v>
      </c>
      <c r="AE39" s="95">
        <v>0</v>
      </c>
      <c r="AF39" s="121">
        <v>-11263.87</v>
      </c>
    </row>
    <row r="40" spans="1:32" ht="15.75" customHeight="1" thickBot="1" thickTop="1">
      <c r="A40" s="60">
        <f aca="true" t="shared" si="18" ref="A40:A103">SUM(A39+1)</f>
        <v>5</v>
      </c>
      <c r="B40" s="118" t="s">
        <v>28</v>
      </c>
      <c r="C40" s="110">
        <v>140722</v>
      </c>
      <c r="D40" s="119">
        <v>58400</v>
      </c>
      <c r="E40" s="119">
        <v>58400</v>
      </c>
      <c r="F40" s="119">
        <v>0</v>
      </c>
      <c r="G40" s="119">
        <v>0</v>
      </c>
      <c r="H40" s="119">
        <v>0</v>
      </c>
      <c r="I40" s="119">
        <v>0</v>
      </c>
      <c r="J40" s="111">
        <v>0</v>
      </c>
      <c r="K40" s="111">
        <f t="shared" si="13"/>
        <v>0</v>
      </c>
      <c r="L40" s="111">
        <f t="shared" si="6"/>
        <v>58400</v>
      </c>
      <c r="M40" s="119">
        <v>61214</v>
      </c>
      <c r="N40" s="120">
        <v>21108</v>
      </c>
      <c r="O40" s="77" t="s">
        <v>172</v>
      </c>
      <c r="P40" s="74"/>
      <c r="Q40" s="74"/>
      <c r="R40" s="119">
        <v>0</v>
      </c>
      <c r="S40" s="111">
        <v>0</v>
      </c>
      <c r="T40" s="111">
        <v>0</v>
      </c>
      <c r="U40" s="111">
        <v>0</v>
      </c>
      <c r="V40" s="114">
        <f t="shared" si="14"/>
        <v>0</v>
      </c>
      <c r="W40" s="115">
        <f t="shared" si="15"/>
        <v>61214</v>
      </c>
      <c r="X40" s="115">
        <f t="shared" si="16"/>
        <v>21108</v>
      </c>
      <c r="Y40" s="111">
        <v>0</v>
      </c>
      <c r="Z40" s="111">
        <v>0</v>
      </c>
      <c r="AA40" s="111">
        <v>0</v>
      </c>
      <c r="AB40" s="116">
        <f t="shared" si="17"/>
        <v>0</v>
      </c>
      <c r="AC40" s="173">
        <f t="shared" si="0"/>
        <v>21108</v>
      </c>
      <c r="AD40" s="121">
        <v>0</v>
      </c>
      <c r="AE40" s="95">
        <v>0</v>
      </c>
      <c r="AF40" s="121">
        <v>140722</v>
      </c>
    </row>
    <row r="41" spans="1:32" ht="15.75" customHeight="1" thickBot="1" thickTop="1">
      <c r="A41" s="60">
        <f t="shared" si="18"/>
        <v>6</v>
      </c>
      <c r="B41" s="118" t="s">
        <v>29</v>
      </c>
      <c r="C41" s="110">
        <v>120899</v>
      </c>
      <c r="D41" s="119">
        <v>50173</v>
      </c>
      <c r="E41" s="119">
        <v>50173</v>
      </c>
      <c r="F41" s="119">
        <v>0</v>
      </c>
      <c r="G41" s="119">
        <v>0</v>
      </c>
      <c r="H41" s="119">
        <v>0</v>
      </c>
      <c r="I41" s="119">
        <v>0</v>
      </c>
      <c r="J41" s="111">
        <v>0</v>
      </c>
      <c r="K41" s="111">
        <f t="shared" si="13"/>
        <v>0</v>
      </c>
      <c r="L41" s="111">
        <f t="shared" si="6"/>
        <v>50173</v>
      </c>
      <c r="M41" s="119">
        <v>52591</v>
      </c>
      <c r="N41" s="120">
        <v>18135</v>
      </c>
      <c r="O41" s="77" t="s">
        <v>185</v>
      </c>
      <c r="P41" s="74"/>
      <c r="Q41" s="74"/>
      <c r="R41" s="119">
        <v>0</v>
      </c>
      <c r="S41" s="111">
        <v>0</v>
      </c>
      <c r="T41" s="111">
        <v>0</v>
      </c>
      <c r="U41" s="111">
        <v>0</v>
      </c>
      <c r="V41" s="114">
        <f t="shared" si="14"/>
        <v>0</v>
      </c>
      <c r="W41" s="115">
        <f t="shared" si="15"/>
        <v>52591</v>
      </c>
      <c r="X41" s="115">
        <f t="shared" si="16"/>
        <v>18135</v>
      </c>
      <c r="Y41" s="111">
        <v>0</v>
      </c>
      <c r="Z41" s="111">
        <v>0</v>
      </c>
      <c r="AA41" s="111">
        <v>0</v>
      </c>
      <c r="AB41" s="116">
        <f t="shared" si="17"/>
        <v>0</v>
      </c>
      <c r="AC41" s="173">
        <f t="shared" si="0"/>
        <v>18135</v>
      </c>
      <c r="AD41" s="121">
        <v>0</v>
      </c>
      <c r="AE41" s="95">
        <v>0</v>
      </c>
      <c r="AF41" s="121">
        <v>120899</v>
      </c>
    </row>
    <row r="42" spans="1:32" ht="15.75" customHeight="1" thickBot="1" thickTop="1">
      <c r="A42" s="60">
        <f t="shared" si="18"/>
        <v>7</v>
      </c>
      <c r="B42" s="118" t="s">
        <v>30</v>
      </c>
      <c r="C42" s="110">
        <v>155441</v>
      </c>
      <c r="D42" s="119">
        <v>64508</v>
      </c>
      <c r="E42" s="119">
        <v>64508</v>
      </c>
      <c r="F42" s="119">
        <v>30000</v>
      </c>
      <c r="G42" s="119">
        <v>0</v>
      </c>
      <c r="H42" s="119">
        <v>0</v>
      </c>
      <c r="I42" s="119">
        <v>34508</v>
      </c>
      <c r="J42" s="111">
        <v>0</v>
      </c>
      <c r="K42" s="111">
        <f t="shared" si="13"/>
        <v>64508</v>
      </c>
      <c r="L42" s="111">
        <f t="shared" si="6"/>
        <v>0</v>
      </c>
      <c r="M42" s="119">
        <v>67617</v>
      </c>
      <c r="N42" s="120">
        <v>23316</v>
      </c>
      <c r="O42" s="77" t="s">
        <v>164</v>
      </c>
      <c r="P42" s="74"/>
      <c r="Q42" s="74"/>
      <c r="R42" s="119">
        <v>0</v>
      </c>
      <c r="S42" s="111">
        <v>0</v>
      </c>
      <c r="T42" s="111">
        <v>15492</v>
      </c>
      <c r="U42" s="111">
        <v>0</v>
      </c>
      <c r="V42" s="114">
        <f t="shared" si="14"/>
        <v>15492</v>
      </c>
      <c r="W42" s="115">
        <f t="shared" si="15"/>
        <v>52125</v>
      </c>
      <c r="X42" s="115">
        <f t="shared" si="16"/>
        <v>23316</v>
      </c>
      <c r="Y42" s="111">
        <v>0</v>
      </c>
      <c r="Z42" s="111">
        <v>0</v>
      </c>
      <c r="AA42" s="111">
        <v>0</v>
      </c>
      <c r="AB42" s="116">
        <f t="shared" si="17"/>
        <v>0</v>
      </c>
      <c r="AC42" s="173">
        <f t="shared" si="0"/>
        <v>23316</v>
      </c>
      <c r="AD42" s="121">
        <v>80000</v>
      </c>
      <c r="AE42" s="95">
        <v>0</v>
      </c>
      <c r="AF42" s="121">
        <v>75441</v>
      </c>
    </row>
    <row r="43" spans="1:32" ht="15.75" customHeight="1" thickBot="1" thickTop="1">
      <c r="A43" s="60">
        <f t="shared" si="18"/>
        <v>8</v>
      </c>
      <c r="B43" s="118" t="s">
        <v>31</v>
      </c>
      <c r="C43" s="110">
        <v>169479</v>
      </c>
      <c r="D43" s="119">
        <v>70334</v>
      </c>
      <c r="E43" s="119">
        <v>70334</v>
      </c>
      <c r="F43" s="119">
        <v>70334</v>
      </c>
      <c r="G43" s="119">
        <v>0</v>
      </c>
      <c r="H43" s="119">
        <v>0</v>
      </c>
      <c r="I43" s="119">
        <v>5000</v>
      </c>
      <c r="J43" s="111">
        <v>0</v>
      </c>
      <c r="K43" s="111">
        <f t="shared" si="13"/>
        <v>75334</v>
      </c>
      <c r="L43" s="111">
        <f t="shared" si="6"/>
        <v>-5000</v>
      </c>
      <c r="M43" s="119">
        <v>73724</v>
      </c>
      <c r="N43" s="120">
        <v>25421</v>
      </c>
      <c r="O43" s="77" t="s">
        <v>177</v>
      </c>
      <c r="P43" s="74"/>
      <c r="Q43" s="74"/>
      <c r="R43" s="119">
        <v>0</v>
      </c>
      <c r="S43" s="111">
        <v>0</v>
      </c>
      <c r="T43" s="111">
        <v>0</v>
      </c>
      <c r="U43" s="111">
        <v>0</v>
      </c>
      <c r="V43" s="114">
        <f t="shared" si="14"/>
        <v>0</v>
      </c>
      <c r="W43" s="115">
        <f t="shared" si="15"/>
        <v>73724</v>
      </c>
      <c r="X43" s="115">
        <f t="shared" si="16"/>
        <v>25421</v>
      </c>
      <c r="Y43" s="111">
        <v>0</v>
      </c>
      <c r="Z43" s="111">
        <v>0</v>
      </c>
      <c r="AA43" s="111">
        <v>0</v>
      </c>
      <c r="AB43" s="116">
        <f t="shared" si="17"/>
        <v>0</v>
      </c>
      <c r="AC43" s="173">
        <f t="shared" si="0"/>
        <v>25421</v>
      </c>
      <c r="AD43" s="121">
        <v>75334</v>
      </c>
      <c r="AE43" s="95">
        <v>0</v>
      </c>
      <c r="AF43" s="121">
        <v>94145</v>
      </c>
    </row>
    <row r="44" spans="1:32" ht="15.75" customHeight="1" thickBot="1" thickTop="1">
      <c r="A44" s="60">
        <f t="shared" si="18"/>
        <v>9</v>
      </c>
      <c r="B44" s="118" t="s">
        <v>32</v>
      </c>
      <c r="C44" s="110">
        <v>204022</v>
      </c>
      <c r="D44" s="119">
        <v>84669</v>
      </c>
      <c r="E44" s="119">
        <v>84669</v>
      </c>
      <c r="F44" s="119">
        <v>29000</v>
      </c>
      <c r="G44" s="119">
        <v>0</v>
      </c>
      <c r="H44" s="111">
        <v>55669</v>
      </c>
      <c r="I44" s="119">
        <v>0</v>
      </c>
      <c r="J44" s="111">
        <v>0</v>
      </c>
      <c r="K44" s="111">
        <f t="shared" si="13"/>
        <v>84669</v>
      </c>
      <c r="L44" s="111">
        <f t="shared" si="6"/>
        <v>0</v>
      </c>
      <c r="M44" s="119">
        <v>88750</v>
      </c>
      <c r="N44" s="120">
        <v>30603</v>
      </c>
      <c r="O44" s="77" t="s">
        <v>192</v>
      </c>
      <c r="P44" s="74"/>
      <c r="Q44" s="74"/>
      <c r="R44" s="119">
        <v>0</v>
      </c>
      <c r="S44" s="111">
        <v>30603</v>
      </c>
      <c r="T44" s="111">
        <v>58147</v>
      </c>
      <c r="U44" s="111">
        <v>0</v>
      </c>
      <c r="V44" s="114">
        <f t="shared" si="14"/>
        <v>88750</v>
      </c>
      <c r="W44" s="115">
        <f t="shared" si="15"/>
        <v>0</v>
      </c>
      <c r="X44" s="115">
        <f t="shared" si="16"/>
        <v>30603</v>
      </c>
      <c r="Y44" s="111">
        <v>0</v>
      </c>
      <c r="Z44" s="111">
        <v>11333</v>
      </c>
      <c r="AA44" s="111">
        <v>0</v>
      </c>
      <c r="AB44" s="116">
        <f t="shared" si="17"/>
        <v>11333</v>
      </c>
      <c r="AC44" s="173">
        <f t="shared" si="0"/>
        <v>19270</v>
      </c>
      <c r="AD44" s="121">
        <v>184752</v>
      </c>
      <c r="AE44" s="95">
        <v>0</v>
      </c>
      <c r="AF44" s="121">
        <v>19270</v>
      </c>
    </row>
    <row r="45" spans="1:32" ht="15.75" customHeight="1" thickBot="1" thickTop="1">
      <c r="A45" s="60">
        <f t="shared" si="18"/>
        <v>10</v>
      </c>
      <c r="B45" s="118" t="s">
        <v>33</v>
      </c>
      <c r="C45" s="110">
        <v>299524</v>
      </c>
      <c r="D45" s="119">
        <v>124303</v>
      </c>
      <c r="E45" s="119">
        <v>124303</v>
      </c>
      <c r="F45" s="119">
        <v>124303</v>
      </c>
      <c r="G45" s="119">
        <v>0</v>
      </c>
      <c r="H45" s="119">
        <v>0</v>
      </c>
      <c r="I45" s="119">
        <v>0</v>
      </c>
      <c r="J45" s="111">
        <v>0</v>
      </c>
      <c r="K45" s="111">
        <f t="shared" si="13"/>
        <v>124303</v>
      </c>
      <c r="L45" s="111">
        <f t="shared" si="6"/>
        <v>0</v>
      </c>
      <c r="M45" s="119">
        <v>130293</v>
      </c>
      <c r="N45" s="120">
        <v>44928</v>
      </c>
      <c r="O45" s="77" t="s">
        <v>204</v>
      </c>
      <c r="P45" s="160"/>
      <c r="Q45" s="74"/>
      <c r="R45" s="119">
        <v>0</v>
      </c>
      <c r="S45" s="111">
        <v>0</v>
      </c>
      <c r="T45" s="111">
        <v>50000</v>
      </c>
      <c r="U45" s="111">
        <v>0</v>
      </c>
      <c r="V45" s="114">
        <f t="shared" si="14"/>
        <v>50000</v>
      </c>
      <c r="W45" s="115">
        <f t="shared" si="15"/>
        <v>80293</v>
      </c>
      <c r="X45" s="115">
        <f t="shared" si="16"/>
        <v>44928</v>
      </c>
      <c r="Y45" s="111">
        <v>0</v>
      </c>
      <c r="Z45" s="111">
        <v>0</v>
      </c>
      <c r="AA45" s="111">
        <v>0</v>
      </c>
      <c r="AB45" s="116">
        <f t="shared" si="17"/>
        <v>0</v>
      </c>
      <c r="AC45" s="173">
        <f t="shared" si="0"/>
        <v>44928</v>
      </c>
      <c r="AD45" s="121">
        <v>174303</v>
      </c>
      <c r="AE45" s="95">
        <v>0</v>
      </c>
      <c r="AF45" s="121">
        <v>125221</v>
      </c>
    </row>
    <row r="46" spans="1:32" ht="15.75" customHeight="1" thickBot="1" thickTop="1">
      <c r="A46" s="60">
        <f t="shared" si="18"/>
        <v>11</v>
      </c>
      <c r="B46" s="118" t="s">
        <v>34</v>
      </c>
      <c r="C46" s="110">
        <v>105457</v>
      </c>
      <c r="D46" s="119">
        <v>43765</v>
      </c>
      <c r="E46" s="119">
        <v>43765</v>
      </c>
      <c r="F46" s="119">
        <v>43765</v>
      </c>
      <c r="G46" s="119">
        <v>0</v>
      </c>
      <c r="H46" s="119">
        <v>0</v>
      </c>
      <c r="I46" s="119">
        <v>0</v>
      </c>
      <c r="J46" s="111">
        <v>0</v>
      </c>
      <c r="K46" s="111">
        <f t="shared" si="13"/>
        <v>43765</v>
      </c>
      <c r="L46" s="111">
        <f t="shared" si="6"/>
        <v>0</v>
      </c>
      <c r="M46" s="119">
        <v>45874</v>
      </c>
      <c r="N46" s="120">
        <v>15818</v>
      </c>
      <c r="O46" s="77" t="s">
        <v>165</v>
      </c>
      <c r="P46" s="74"/>
      <c r="Q46" s="74"/>
      <c r="R46" s="119">
        <v>45874</v>
      </c>
      <c r="S46" s="111">
        <v>0</v>
      </c>
      <c r="T46" s="111">
        <v>0</v>
      </c>
      <c r="U46" s="111">
        <v>0</v>
      </c>
      <c r="V46" s="114">
        <f t="shared" si="14"/>
        <v>45874</v>
      </c>
      <c r="W46" s="115">
        <f t="shared" si="15"/>
        <v>0</v>
      </c>
      <c r="X46" s="115">
        <f t="shared" si="16"/>
        <v>15818</v>
      </c>
      <c r="Y46" s="111">
        <v>15818</v>
      </c>
      <c r="Z46" s="111">
        <v>0</v>
      </c>
      <c r="AA46" s="111">
        <v>0</v>
      </c>
      <c r="AB46" s="116">
        <f t="shared" si="17"/>
        <v>15818</v>
      </c>
      <c r="AC46" s="173">
        <f t="shared" si="0"/>
        <v>0</v>
      </c>
      <c r="AD46" s="121">
        <v>105457</v>
      </c>
      <c r="AE46" s="95">
        <v>0</v>
      </c>
      <c r="AF46" s="121">
        <v>0</v>
      </c>
    </row>
    <row r="47" spans="1:32" ht="15.75" customHeight="1" thickBot="1" thickTop="1">
      <c r="A47" s="60">
        <f t="shared" si="18"/>
        <v>12</v>
      </c>
      <c r="B47" s="118" t="s">
        <v>35</v>
      </c>
      <c r="C47" s="110">
        <v>73084</v>
      </c>
      <c r="D47" s="119">
        <v>30330</v>
      </c>
      <c r="E47" s="119">
        <v>30330</v>
      </c>
      <c r="F47" s="119">
        <v>30330</v>
      </c>
      <c r="G47" s="119">
        <v>0</v>
      </c>
      <c r="H47" s="119">
        <v>0</v>
      </c>
      <c r="I47" s="119">
        <v>0</v>
      </c>
      <c r="J47" s="111">
        <v>0</v>
      </c>
      <c r="K47" s="111">
        <f t="shared" si="13"/>
        <v>30330</v>
      </c>
      <c r="L47" s="111">
        <f t="shared" si="6"/>
        <v>0</v>
      </c>
      <c r="M47" s="119">
        <v>31791</v>
      </c>
      <c r="N47" s="120">
        <v>10963</v>
      </c>
      <c r="O47" s="77" t="s">
        <v>133</v>
      </c>
      <c r="P47" s="74"/>
      <c r="Q47" s="74"/>
      <c r="R47" s="119">
        <v>31791</v>
      </c>
      <c r="S47" s="111">
        <v>0</v>
      </c>
      <c r="T47" s="111">
        <v>0</v>
      </c>
      <c r="U47" s="111">
        <v>0</v>
      </c>
      <c r="V47" s="114">
        <f t="shared" si="14"/>
        <v>31791</v>
      </c>
      <c r="W47" s="115">
        <f t="shared" si="15"/>
        <v>0</v>
      </c>
      <c r="X47" s="115">
        <f t="shared" si="16"/>
        <v>10963</v>
      </c>
      <c r="Y47" s="111">
        <v>11000</v>
      </c>
      <c r="Z47" s="111">
        <v>0</v>
      </c>
      <c r="AA47" s="111">
        <v>0</v>
      </c>
      <c r="AB47" s="116">
        <f t="shared" si="17"/>
        <v>11000</v>
      </c>
      <c r="AC47" s="173">
        <f aca="true" t="shared" si="19" ref="AC47:AC78">X47-Y47-Z47-AA47</f>
        <v>-37</v>
      </c>
      <c r="AD47" s="121">
        <v>73121</v>
      </c>
      <c r="AE47" s="95">
        <v>0</v>
      </c>
      <c r="AF47" s="121">
        <v>-37</v>
      </c>
    </row>
    <row r="48" spans="1:32" ht="15.75" customHeight="1" thickBot="1" thickTop="1">
      <c r="A48" s="60">
        <f t="shared" si="18"/>
        <v>13</v>
      </c>
      <c r="B48" s="161" t="s">
        <v>36</v>
      </c>
      <c r="C48" s="110">
        <v>156292</v>
      </c>
      <c r="D48" s="123">
        <v>64861</v>
      </c>
      <c r="E48" s="123">
        <v>64861</v>
      </c>
      <c r="F48" s="123">
        <v>0</v>
      </c>
      <c r="G48" s="123">
        <v>0</v>
      </c>
      <c r="H48" s="119">
        <v>0</v>
      </c>
      <c r="I48" s="119">
        <v>0</v>
      </c>
      <c r="J48" s="111">
        <v>0</v>
      </c>
      <c r="K48" s="111">
        <f t="shared" si="13"/>
        <v>0</v>
      </c>
      <c r="L48" s="111">
        <f t="shared" si="6"/>
        <v>64861</v>
      </c>
      <c r="M48" s="119">
        <v>67987</v>
      </c>
      <c r="N48" s="125">
        <v>23444</v>
      </c>
      <c r="O48" s="78" t="s">
        <v>214</v>
      </c>
      <c r="P48" s="74"/>
      <c r="Q48" s="74"/>
      <c r="R48" s="119">
        <v>0</v>
      </c>
      <c r="S48" s="111">
        <v>0</v>
      </c>
      <c r="T48" s="111">
        <v>0</v>
      </c>
      <c r="U48" s="111">
        <v>0</v>
      </c>
      <c r="V48" s="114">
        <f t="shared" si="14"/>
        <v>0</v>
      </c>
      <c r="W48" s="115">
        <f t="shared" si="15"/>
        <v>67987</v>
      </c>
      <c r="X48" s="115">
        <f t="shared" si="16"/>
        <v>23444</v>
      </c>
      <c r="Y48" s="111">
        <v>0</v>
      </c>
      <c r="Z48" s="111">
        <v>0</v>
      </c>
      <c r="AA48" s="111">
        <v>0</v>
      </c>
      <c r="AB48" s="116">
        <f t="shared" si="17"/>
        <v>0</v>
      </c>
      <c r="AC48" s="173">
        <f t="shared" si="19"/>
        <v>23444</v>
      </c>
      <c r="AD48" s="121">
        <v>0</v>
      </c>
      <c r="AE48" s="95">
        <v>0</v>
      </c>
      <c r="AF48" s="121">
        <v>156292</v>
      </c>
    </row>
    <row r="49" spans="1:32" ht="15.75" customHeight="1" thickBot="1" thickTop="1">
      <c r="A49" s="60">
        <f t="shared" si="18"/>
        <v>14</v>
      </c>
      <c r="B49" s="162" t="s">
        <v>37</v>
      </c>
      <c r="C49" s="110">
        <v>116262</v>
      </c>
      <c r="D49" s="119">
        <v>48249</v>
      </c>
      <c r="E49" s="119">
        <v>48249</v>
      </c>
      <c r="F49" s="119">
        <v>48249</v>
      </c>
      <c r="G49" s="119">
        <v>0</v>
      </c>
      <c r="H49" s="119">
        <v>0</v>
      </c>
      <c r="I49" s="119">
        <v>0</v>
      </c>
      <c r="J49" s="111">
        <v>0</v>
      </c>
      <c r="K49" s="111">
        <f t="shared" si="13"/>
        <v>48249</v>
      </c>
      <c r="L49" s="111">
        <f t="shared" si="6"/>
        <v>0</v>
      </c>
      <c r="M49" s="119">
        <v>50574</v>
      </c>
      <c r="N49" s="119">
        <v>17439</v>
      </c>
      <c r="O49" s="77" t="s">
        <v>167</v>
      </c>
      <c r="P49" s="77"/>
      <c r="Q49" s="163"/>
      <c r="R49" s="119">
        <v>50574</v>
      </c>
      <c r="S49" s="111">
        <v>0</v>
      </c>
      <c r="T49" s="111">
        <v>0</v>
      </c>
      <c r="U49" s="111">
        <v>0</v>
      </c>
      <c r="V49" s="114">
        <f t="shared" si="14"/>
        <v>50574</v>
      </c>
      <c r="W49" s="115">
        <f t="shared" si="15"/>
        <v>0</v>
      </c>
      <c r="X49" s="115">
        <f t="shared" si="16"/>
        <v>17439</v>
      </c>
      <c r="Y49" s="111">
        <v>17439</v>
      </c>
      <c r="Z49" s="111">
        <v>0</v>
      </c>
      <c r="AA49" s="111">
        <v>0</v>
      </c>
      <c r="AB49" s="116">
        <f t="shared" si="17"/>
        <v>17439</v>
      </c>
      <c r="AC49" s="173">
        <f t="shared" si="19"/>
        <v>0</v>
      </c>
      <c r="AD49" s="121">
        <v>116262</v>
      </c>
      <c r="AE49" s="95">
        <v>0</v>
      </c>
      <c r="AF49" s="121">
        <v>0</v>
      </c>
    </row>
    <row r="50" spans="1:32" ht="15.75" customHeight="1" thickBot="1" thickTop="1">
      <c r="A50" s="60">
        <f t="shared" si="18"/>
        <v>15</v>
      </c>
      <c r="B50" s="162" t="s">
        <v>38</v>
      </c>
      <c r="C50" s="110">
        <v>92482</v>
      </c>
      <c r="D50" s="119">
        <v>38380</v>
      </c>
      <c r="E50" s="119">
        <v>38380</v>
      </c>
      <c r="F50" s="119">
        <v>38380</v>
      </c>
      <c r="G50" s="119">
        <v>0</v>
      </c>
      <c r="H50" s="119">
        <v>0</v>
      </c>
      <c r="I50" s="119">
        <v>0</v>
      </c>
      <c r="J50" s="111">
        <v>0</v>
      </c>
      <c r="K50" s="111">
        <f t="shared" si="13"/>
        <v>38380</v>
      </c>
      <c r="L50" s="111">
        <f t="shared" si="6"/>
        <v>0</v>
      </c>
      <c r="M50" s="119">
        <v>40230</v>
      </c>
      <c r="N50" s="119">
        <v>13872</v>
      </c>
      <c r="O50" s="77" t="s">
        <v>171</v>
      </c>
      <c r="P50" s="77"/>
      <c r="Q50" s="163"/>
      <c r="R50" s="119">
        <v>0</v>
      </c>
      <c r="S50" s="111">
        <v>14102</v>
      </c>
      <c r="T50" s="111">
        <v>20000</v>
      </c>
      <c r="U50" s="111">
        <v>0</v>
      </c>
      <c r="V50" s="114">
        <f t="shared" si="14"/>
        <v>34102</v>
      </c>
      <c r="W50" s="115">
        <f t="shared" si="15"/>
        <v>6128</v>
      </c>
      <c r="X50" s="115">
        <f t="shared" si="16"/>
        <v>13872</v>
      </c>
      <c r="Y50" s="111">
        <v>0</v>
      </c>
      <c r="Z50" s="111">
        <v>0</v>
      </c>
      <c r="AA50" s="111">
        <v>0</v>
      </c>
      <c r="AB50" s="116">
        <f t="shared" si="17"/>
        <v>0</v>
      </c>
      <c r="AC50" s="173">
        <f t="shared" si="19"/>
        <v>13872</v>
      </c>
      <c r="AD50" s="121">
        <v>72482</v>
      </c>
      <c r="AE50" s="95">
        <v>0</v>
      </c>
      <c r="AF50" s="121">
        <v>20000</v>
      </c>
    </row>
    <row r="51" spans="1:32" ht="15.75" customHeight="1" thickBot="1" thickTop="1">
      <c r="A51" s="60">
        <f t="shared" si="18"/>
        <v>16</v>
      </c>
      <c r="B51" s="109" t="s">
        <v>39</v>
      </c>
      <c r="C51" s="110">
        <v>186921</v>
      </c>
      <c r="D51" s="111">
        <v>77572</v>
      </c>
      <c r="E51" s="111">
        <v>77572</v>
      </c>
      <c r="F51" s="111">
        <v>0</v>
      </c>
      <c r="G51" s="111">
        <v>0</v>
      </c>
      <c r="H51" s="119">
        <v>0</v>
      </c>
      <c r="I51" s="119">
        <v>77572</v>
      </c>
      <c r="J51" s="111">
        <v>0</v>
      </c>
      <c r="K51" s="111">
        <f t="shared" si="13"/>
        <v>77572</v>
      </c>
      <c r="L51" s="111">
        <f t="shared" si="6"/>
        <v>0</v>
      </c>
      <c r="M51" s="119">
        <v>81311</v>
      </c>
      <c r="N51" s="112">
        <v>28038</v>
      </c>
      <c r="O51" s="113" t="s">
        <v>134</v>
      </c>
      <c r="P51" s="74"/>
      <c r="Q51" s="74"/>
      <c r="R51" s="119">
        <v>0</v>
      </c>
      <c r="S51" s="111">
        <v>0</v>
      </c>
      <c r="T51" s="111">
        <v>81311</v>
      </c>
      <c r="U51" s="111">
        <v>0</v>
      </c>
      <c r="V51" s="114">
        <f t="shared" si="14"/>
        <v>81311</v>
      </c>
      <c r="W51" s="115">
        <f t="shared" si="15"/>
        <v>0</v>
      </c>
      <c r="X51" s="115">
        <f t="shared" si="16"/>
        <v>28038</v>
      </c>
      <c r="Y51" s="111">
        <v>0</v>
      </c>
      <c r="Z51" s="111">
        <v>28032</v>
      </c>
      <c r="AA51" s="111">
        <v>0</v>
      </c>
      <c r="AB51" s="116">
        <f t="shared" si="17"/>
        <v>28032</v>
      </c>
      <c r="AC51" s="173">
        <f t="shared" si="19"/>
        <v>6</v>
      </c>
      <c r="AD51" s="121">
        <v>186915</v>
      </c>
      <c r="AE51" s="95">
        <v>0</v>
      </c>
      <c r="AF51" s="121">
        <v>6</v>
      </c>
    </row>
    <row r="52" spans="1:32" ht="15.75" customHeight="1" thickBot="1" thickTop="1">
      <c r="A52" s="60">
        <f t="shared" si="18"/>
        <v>17</v>
      </c>
      <c r="B52" s="118" t="s">
        <v>40</v>
      </c>
      <c r="C52" s="110">
        <v>120303</v>
      </c>
      <c r="D52" s="119">
        <v>49926</v>
      </c>
      <c r="E52" s="119">
        <v>49926</v>
      </c>
      <c r="F52" s="119">
        <v>48763</v>
      </c>
      <c r="G52" s="119">
        <v>1163</v>
      </c>
      <c r="H52" s="119">
        <v>0</v>
      </c>
      <c r="I52" s="119">
        <v>0</v>
      </c>
      <c r="J52" s="111">
        <v>0</v>
      </c>
      <c r="K52" s="111">
        <f t="shared" si="13"/>
        <v>49926</v>
      </c>
      <c r="L52" s="111">
        <f t="shared" si="6"/>
        <v>0</v>
      </c>
      <c r="M52" s="119">
        <v>52332</v>
      </c>
      <c r="N52" s="120">
        <v>18045</v>
      </c>
      <c r="O52" s="77" t="s">
        <v>168</v>
      </c>
      <c r="P52" s="74"/>
      <c r="Q52" s="74"/>
      <c r="R52" s="119">
        <v>52332</v>
      </c>
      <c r="S52" s="111">
        <v>0</v>
      </c>
      <c r="T52" s="111">
        <v>0</v>
      </c>
      <c r="U52" s="111">
        <v>0</v>
      </c>
      <c r="V52" s="114">
        <f t="shared" si="14"/>
        <v>52332</v>
      </c>
      <c r="W52" s="115">
        <f t="shared" si="15"/>
        <v>0</v>
      </c>
      <c r="X52" s="115">
        <f t="shared" si="16"/>
        <v>18045</v>
      </c>
      <c r="Y52" s="111">
        <v>18045</v>
      </c>
      <c r="Z52" s="111">
        <v>0</v>
      </c>
      <c r="AA52" s="111">
        <v>0</v>
      </c>
      <c r="AB52" s="116">
        <f t="shared" si="17"/>
        <v>18045</v>
      </c>
      <c r="AC52" s="173">
        <f t="shared" si="19"/>
        <v>0</v>
      </c>
      <c r="AD52" s="121">
        <v>120303</v>
      </c>
      <c r="AE52" s="95">
        <v>0</v>
      </c>
      <c r="AF52" s="121">
        <v>0</v>
      </c>
    </row>
    <row r="53" spans="1:32" ht="15.75" customHeight="1" thickBot="1" thickTop="1">
      <c r="A53" s="60">
        <f t="shared" si="18"/>
        <v>18</v>
      </c>
      <c r="B53" s="118" t="s">
        <v>41</v>
      </c>
      <c r="C53" s="110">
        <v>103457</v>
      </c>
      <c r="D53" s="119">
        <v>42935</v>
      </c>
      <c r="E53" s="119">
        <v>42935</v>
      </c>
      <c r="F53" s="119">
        <v>0</v>
      </c>
      <c r="G53" s="119">
        <v>0</v>
      </c>
      <c r="H53" s="119">
        <v>0</v>
      </c>
      <c r="I53" s="119">
        <v>0</v>
      </c>
      <c r="J53" s="111">
        <v>0</v>
      </c>
      <c r="K53" s="111">
        <f t="shared" si="13"/>
        <v>0</v>
      </c>
      <c r="L53" s="111">
        <f t="shared" si="6"/>
        <v>42935</v>
      </c>
      <c r="M53" s="119">
        <v>45004</v>
      </c>
      <c r="N53" s="120">
        <v>15518</v>
      </c>
      <c r="O53" s="77" t="s">
        <v>201</v>
      </c>
      <c r="P53" s="74"/>
      <c r="Q53" s="74"/>
      <c r="R53" s="119">
        <v>0</v>
      </c>
      <c r="S53" s="111">
        <v>0</v>
      </c>
      <c r="T53" s="111">
        <v>0</v>
      </c>
      <c r="U53" s="111">
        <v>0</v>
      </c>
      <c r="V53" s="114">
        <f t="shared" si="14"/>
        <v>0</v>
      </c>
      <c r="W53" s="115">
        <f t="shared" si="15"/>
        <v>45004</v>
      </c>
      <c r="X53" s="115">
        <f t="shared" si="16"/>
        <v>15518</v>
      </c>
      <c r="Y53" s="111">
        <v>0</v>
      </c>
      <c r="Z53" s="111">
        <v>0</v>
      </c>
      <c r="AA53" s="111">
        <v>0</v>
      </c>
      <c r="AB53" s="116">
        <f t="shared" si="17"/>
        <v>0</v>
      </c>
      <c r="AC53" s="173">
        <f t="shared" si="19"/>
        <v>15518</v>
      </c>
      <c r="AD53" s="121">
        <v>0</v>
      </c>
      <c r="AE53" s="95">
        <v>59000</v>
      </c>
      <c r="AF53" s="121">
        <v>44457</v>
      </c>
    </row>
    <row r="54" spans="1:32" ht="15.75" customHeight="1" thickBot="1" thickTop="1">
      <c r="A54" s="60">
        <f t="shared" si="18"/>
        <v>19</v>
      </c>
      <c r="B54" s="118" t="s">
        <v>42</v>
      </c>
      <c r="C54" s="110">
        <v>64363</v>
      </c>
      <c r="D54" s="111">
        <v>26711</v>
      </c>
      <c r="E54" s="119">
        <v>26711</v>
      </c>
      <c r="F54" s="119">
        <v>0</v>
      </c>
      <c r="G54" s="119">
        <v>26711</v>
      </c>
      <c r="H54" s="119">
        <v>0</v>
      </c>
      <c r="I54" s="119">
        <v>0</v>
      </c>
      <c r="J54" s="111">
        <v>0</v>
      </c>
      <c r="K54" s="111">
        <f t="shared" si="13"/>
        <v>26711</v>
      </c>
      <c r="L54" s="111">
        <f t="shared" si="6"/>
        <v>0</v>
      </c>
      <c r="M54" s="119">
        <v>27998</v>
      </c>
      <c r="N54" s="120">
        <v>9654</v>
      </c>
      <c r="O54" s="77" t="s">
        <v>190</v>
      </c>
      <c r="P54" s="74"/>
      <c r="Q54" s="74"/>
      <c r="R54" s="119">
        <v>1287</v>
      </c>
      <c r="S54" s="111">
        <v>9654</v>
      </c>
      <c r="T54" s="111">
        <v>17057</v>
      </c>
      <c r="U54" s="111">
        <v>0</v>
      </c>
      <c r="V54" s="114">
        <f t="shared" si="14"/>
        <v>27998</v>
      </c>
      <c r="W54" s="115">
        <f t="shared" si="15"/>
        <v>0</v>
      </c>
      <c r="X54" s="115">
        <f t="shared" si="16"/>
        <v>9654</v>
      </c>
      <c r="Y54" s="111">
        <v>0</v>
      </c>
      <c r="Z54" s="111">
        <v>3654</v>
      </c>
      <c r="AA54" s="111">
        <v>6000</v>
      </c>
      <c r="AB54" s="116">
        <f t="shared" si="17"/>
        <v>9654</v>
      </c>
      <c r="AC54" s="173">
        <f t="shared" si="19"/>
        <v>0</v>
      </c>
      <c r="AD54" s="121">
        <v>58363</v>
      </c>
      <c r="AE54" s="95">
        <v>6000</v>
      </c>
      <c r="AF54" s="121">
        <v>0</v>
      </c>
    </row>
    <row r="55" spans="1:32" ht="15.75" customHeight="1" thickBot="1" thickTop="1">
      <c r="A55" s="60">
        <f t="shared" si="18"/>
        <v>20</v>
      </c>
      <c r="B55" s="118" t="s">
        <v>43</v>
      </c>
      <c r="C55" s="110">
        <v>93418</v>
      </c>
      <c r="D55" s="119">
        <v>38768</v>
      </c>
      <c r="E55" s="119">
        <v>38768</v>
      </c>
      <c r="F55" s="119">
        <v>0</v>
      </c>
      <c r="G55" s="119">
        <v>0</v>
      </c>
      <c r="H55" s="119">
        <v>0</v>
      </c>
      <c r="I55" s="119">
        <v>0</v>
      </c>
      <c r="J55" s="111">
        <v>0</v>
      </c>
      <c r="K55" s="111">
        <f t="shared" si="13"/>
        <v>0</v>
      </c>
      <c r="L55" s="111">
        <f t="shared" si="6"/>
        <v>38768</v>
      </c>
      <c r="M55" s="119">
        <v>40637</v>
      </c>
      <c r="N55" s="120">
        <v>14013</v>
      </c>
      <c r="O55" s="77" t="s">
        <v>178</v>
      </c>
      <c r="P55" s="74"/>
      <c r="Q55" s="74"/>
      <c r="R55" s="119">
        <v>0</v>
      </c>
      <c r="S55" s="111">
        <v>0</v>
      </c>
      <c r="T55" s="111">
        <v>0</v>
      </c>
      <c r="U55" s="111">
        <v>0</v>
      </c>
      <c r="V55" s="114">
        <f t="shared" si="14"/>
        <v>0</v>
      </c>
      <c r="W55" s="115">
        <f t="shared" si="15"/>
        <v>40637</v>
      </c>
      <c r="X55" s="115">
        <f t="shared" si="16"/>
        <v>14013</v>
      </c>
      <c r="Y55" s="111">
        <v>0</v>
      </c>
      <c r="Z55" s="111">
        <v>0</v>
      </c>
      <c r="AA55" s="111">
        <v>0</v>
      </c>
      <c r="AB55" s="116">
        <f t="shared" si="17"/>
        <v>0</v>
      </c>
      <c r="AC55" s="173">
        <f t="shared" si="19"/>
        <v>14013</v>
      </c>
      <c r="AD55" s="121">
        <v>0</v>
      </c>
      <c r="AE55" s="95">
        <v>0</v>
      </c>
      <c r="AF55" s="121">
        <v>93418</v>
      </c>
    </row>
    <row r="56" spans="1:32" ht="15.75" customHeight="1" thickBot="1" thickTop="1">
      <c r="A56" s="60">
        <f t="shared" si="18"/>
        <v>21</v>
      </c>
      <c r="B56" s="118" t="s">
        <v>44</v>
      </c>
      <c r="C56" s="110">
        <v>81974</v>
      </c>
      <c r="D56" s="119">
        <v>34019</v>
      </c>
      <c r="E56" s="119">
        <v>34019</v>
      </c>
      <c r="F56" s="119">
        <v>0</v>
      </c>
      <c r="G56" s="119">
        <v>0</v>
      </c>
      <c r="H56" s="119">
        <v>0</v>
      </c>
      <c r="I56" s="119">
        <v>0</v>
      </c>
      <c r="J56" s="111">
        <v>0</v>
      </c>
      <c r="K56" s="111">
        <f t="shared" si="13"/>
        <v>0</v>
      </c>
      <c r="L56" s="111">
        <f t="shared" si="6"/>
        <v>34019</v>
      </c>
      <c r="M56" s="119">
        <v>35659</v>
      </c>
      <c r="N56" s="120">
        <v>12296</v>
      </c>
      <c r="O56" s="139" t="s">
        <v>229</v>
      </c>
      <c r="P56" s="74"/>
      <c r="Q56" s="74"/>
      <c r="R56" s="119">
        <v>0</v>
      </c>
      <c r="S56" s="111">
        <v>0</v>
      </c>
      <c r="T56" s="111">
        <v>0</v>
      </c>
      <c r="U56" s="111">
        <v>0</v>
      </c>
      <c r="V56" s="114">
        <f t="shared" si="14"/>
        <v>0</v>
      </c>
      <c r="W56" s="115">
        <f t="shared" si="15"/>
        <v>35659</v>
      </c>
      <c r="X56" s="115">
        <f t="shared" si="16"/>
        <v>12296</v>
      </c>
      <c r="Y56" s="111">
        <v>0</v>
      </c>
      <c r="Z56" s="111">
        <v>0</v>
      </c>
      <c r="AA56" s="111">
        <v>0</v>
      </c>
      <c r="AB56" s="116">
        <f t="shared" si="17"/>
        <v>0</v>
      </c>
      <c r="AC56" s="173">
        <f t="shared" si="19"/>
        <v>12296</v>
      </c>
      <c r="AD56" s="121">
        <v>0</v>
      </c>
      <c r="AE56" s="95">
        <v>0</v>
      </c>
      <c r="AF56" s="121">
        <v>81974</v>
      </c>
    </row>
    <row r="57" spans="1:32" ht="15.75" customHeight="1" thickBot="1" thickTop="1">
      <c r="A57" s="60">
        <f t="shared" si="18"/>
        <v>22</v>
      </c>
      <c r="B57" s="118" t="s">
        <v>45</v>
      </c>
      <c r="C57" s="110">
        <v>97374</v>
      </c>
      <c r="D57" s="119">
        <v>40410</v>
      </c>
      <c r="E57" s="119">
        <v>40410</v>
      </c>
      <c r="F57" s="119">
        <v>40410</v>
      </c>
      <c r="G57" s="119">
        <v>0</v>
      </c>
      <c r="H57" s="119">
        <v>0</v>
      </c>
      <c r="I57" s="119">
        <v>0</v>
      </c>
      <c r="J57" s="111">
        <v>0</v>
      </c>
      <c r="K57" s="111">
        <f t="shared" si="13"/>
        <v>40410</v>
      </c>
      <c r="L57" s="111">
        <f t="shared" si="6"/>
        <v>0</v>
      </c>
      <c r="M57" s="119">
        <v>42358</v>
      </c>
      <c r="N57" s="120">
        <v>14606</v>
      </c>
      <c r="O57" s="77" t="s">
        <v>135</v>
      </c>
      <c r="P57" s="74"/>
      <c r="Q57" s="74"/>
      <c r="R57" s="119">
        <v>42358</v>
      </c>
      <c r="S57" s="111">
        <v>0</v>
      </c>
      <c r="T57" s="111">
        <v>0</v>
      </c>
      <c r="U57" s="111">
        <v>0</v>
      </c>
      <c r="V57" s="114">
        <f t="shared" si="14"/>
        <v>42358</v>
      </c>
      <c r="W57" s="115">
        <f t="shared" si="15"/>
        <v>0</v>
      </c>
      <c r="X57" s="115">
        <f t="shared" si="16"/>
        <v>14606</v>
      </c>
      <c r="Y57" s="111">
        <v>0</v>
      </c>
      <c r="Z57" s="111">
        <v>14406</v>
      </c>
      <c r="AA57" s="111">
        <v>0</v>
      </c>
      <c r="AB57" s="116">
        <f t="shared" si="17"/>
        <v>14406</v>
      </c>
      <c r="AC57" s="173">
        <f t="shared" si="19"/>
        <v>200</v>
      </c>
      <c r="AD57" s="121">
        <v>97174</v>
      </c>
      <c r="AE57" s="95">
        <v>0</v>
      </c>
      <c r="AF57" s="121">
        <v>200</v>
      </c>
    </row>
    <row r="58" spans="1:32" ht="15.75" customHeight="1" thickBot="1" thickTop="1">
      <c r="A58" s="60">
        <f t="shared" si="18"/>
        <v>23</v>
      </c>
      <c r="B58" s="118" t="s">
        <v>46</v>
      </c>
      <c r="C58" s="110">
        <v>308330</v>
      </c>
      <c r="D58" s="119">
        <v>127957</v>
      </c>
      <c r="E58" s="119">
        <v>127957</v>
      </c>
      <c r="F58" s="119">
        <v>0</v>
      </c>
      <c r="G58" s="119">
        <v>0</v>
      </c>
      <c r="H58" s="119">
        <v>0</v>
      </c>
      <c r="I58" s="119">
        <v>70000</v>
      </c>
      <c r="J58" s="111">
        <v>0</v>
      </c>
      <c r="K58" s="111">
        <f t="shared" si="13"/>
        <v>70000</v>
      </c>
      <c r="L58" s="111">
        <f t="shared" si="6"/>
        <v>57957</v>
      </c>
      <c r="M58" s="119">
        <v>134124</v>
      </c>
      <c r="N58" s="120">
        <v>46249</v>
      </c>
      <c r="O58" s="77" t="s">
        <v>136</v>
      </c>
      <c r="P58" s="74"/>
      <c r="Q58" s="74"/>
      <c r="R58" s="119">
        <v>0</v>
      </c>
      <c r="S58" s="111">
        <v>0</v>
      </c>
      <c r="T58" s="111">
        <v>0</v>
      </c>
      <c r="U58" s="111">
        <v>0</v>
      </c>
      <c r="V58" s="114">
        <f t="shared" si="14"/>
        <v>0</v>
      </c>
      <c r="W58" s="115">
        <f t="shared" si="15"/>
        <v>134124</v>
      </c>
      <c r="X58" s="115">
        <f t="shared" si="16"/>
        <v>46249</v>
      </c>
      <c r="Y58" s="111">
        <v>0</v>
      </c>
      <c r="Z58" s="111">
        <v>0</v>
      </c>
      <c r="AA58" s="111">
        <v>0</v>
      </c>
      <c r="AB58" s="116">
        <f t="shared" si="17"/>
        <v>0</v>
      </c>
      <c r="AC58" s="173">
        <f t="shared" si="19"/>
        <v>46249</v>
      </c>
      <c r="AD58" s="121">
        <v>70000</v>
      </c>
      <c r="AE58" s="95">
        <v>0</v>
      </c>
      <c r="AF58" s="121">
        <v>238330</v>
      </c>
    </row>
    <row r="59" spans="1:32" ht="15.75" customHeight="1" thickBot="1" thickTop="1">
      <c r="A59" s="60">
        <f t="shared" si="18"/>
        <v>24</v>
      </c>
      <c r="B59" s="118" t="s">
        <v>47</v>
      </c>
      <c r="C59" s="110">
        <v>64533</v>
      </c>
      <c r="D59" s="119">
        <v>26781</v>
      </c>
      <c r="E59" s="119">
        <v>26781</v>
      </c>
      <c r="F59" s="119">
        <v>26781</v>
      </c>
      <c r="G59" s="119">
        <v>0</v>
      </c>
      <c r="H59" s="119">
        <v>0</v>
      </c>
      <c r="I59" s="119">
        <v>0</v>
      </c>
      <c r="J59" s="111">
        <v>0</v>
      </c>
      <c r="K59" s="111">
        <f t="shared" si="13"/>
        <v>26781</v>
      </c>
      <c r="L59" s="111">
        <f t="shared" si="6"/>
        <v>0</v>
      </c>
      <c r="M59" s="119">
        <v>28072</v>
      </c>
      <c r="N59" s="120">
        <v>9680</v>
      </c>
      <c r="O59" s="77" t="s">
        <v>137</v>
      </c>
      <c r="P59" s="74"/>
      <c r="Q59" s="74"/>
      <c r="R59" s="119">
        <v>0</v>
      </c>
      <c r="S59" s="111">
        <v>28072</v>
      </c>
      <c r="T59" s="111">
        <v>0</v>
      </c>
      <c r="U59" s="111">
        <v>0</v>
      </c>
      <c r="V59" s="114">
        <f t="shared" si="14"/>
        <v>28072</v>
      </c>
      <c r="W59" s="115">
        <f t="shared" si="15"/>
        <v>0</v>
      </c>
      <c r="X59" s="115">
        <f t="shared" si="16"/>
        <v>9680</v>
      </c>
      <c r="Y59" s="111">
        <v>9680</v>
      </c>
      <c r="Z59" s="111">
        <v>0</v>
      </c>
      <c r="AA59" s="111">
        <v>0</v>
      </c>
      <c r="AB59" s="116">
        <f t="shared" si="17"/>
        <v>9680</v>
      </c>
      <c r="AC59" s="173">
        <f t="shared" si="19"/>
        <v>0</v>
      </c>
      <c r="AD59" s="121">
        <v>64533</v>
      </c>
      <c r="AE59" s="95">
        <v>0</v>
      </c>
      <c r="AF59" s="121">
        <v>0</v>
      </c>
    </row>
    <row r="60" spans="1:32" ht="15.75" customHeight="1" thickBot="1" thickTop="1">
      <c r="A60" s="60">
        <f t="shared" si="18"/>
        <v>25</v>
      </c>
      <c r="B60" s="118" t="s">
        <v>48</v>
      </c>
      <c r="C60" s="110">
        <v>90950</v>
      </c>
      <c r="D60" s="119">
        <v>37744</v>
      </c>
      <c r="E60" s="119">
        <v>37744</v>
      </c>
      <c r="F60" s="119">
        <v>0</v>
      </c>
      <c r="G60" s="119">
        <v>0</v>
      </c>
      <c r="H60" s="119">
        <v>0</v>
      </c>
      <c r="I60" s="119">
        <v>37744</v>
      </c>
      <c r="J60" s="111">
        <v>0</v>
      </c>
      <c r="K60" s="111">
        <f t="shared" si="13"/>
        <v>37744</v>
      </c>
      <c r="L60" s="111">
        <f t="shared" si="6"/>
        <v>0</v>
      </c>
      <c r="M60" s="119">
        <v>39563</v>
      </c>
      <c r="N60" s="120">
        <v>13643</v>
      </c>
      <c r="O60" s="77" t="s">
        <v>169</v>
      </c>
      <c r="P60" s="74"/>
      <c r="Q60" s="74"/>
      <c r="R60" s="119">
        <v>0</v>
      </c>
      <c r="S60" s="111">
        <v>0</v>
      </c>
      <c r="T60" s="111">
        <v>39563</v>
      </c>
      <c r="U60" s="111">
        <v>0</v>
      </c>
      <c r="V60" s="114">
        <f t="shared" si="14"/>
        <v>39563</v>
      </c>
      <c r="W60" s="115">
        <f t="shared" si="15"/>
        <v>0</v>
      </c>
      <c r="X60" s="115">
        <f t="shared" si="16"/>
        <v>13643</v>
      </c>
      <c r="Y60" s="111">
        <v>0</v>
      </c>
      <c r="Z60" s="111">
        <v>13643</v>
      </c>
      <c r="AA60" s="111">
        <v>0</v>
      </c>
      <c r="AB60" s="116">
        <f t="shared" si="17"/>
        <v>13643</v>
      </c>
      <c r="AC60" s="173">
        <f t="shared" si="19"/>
        <v>0</v>
      </c>
      <c r="AD60" s="121">
        <v>90950</v>
      </c>
      <c r="AE60" s="95">
        <v>0</v>
      </c>
      <c r="AF60" s="121">
        <v>0</v>
      </c>
    </row>
    <row r="61" spans="1:32" ht="15.75" customHeight="1" thickBot="1" thickTop="1">
      <c r="A61" s="60">
        <f t="shared" si="18"/>
        <v>26</v>
      </c>
      <c r="B61" s="118" t="s">
        <v>49</v>
      </c>
      <c r="C61" s="110">
        <v>253453</v>
      </c>
      <c r="D61" s="119">
        <v>105183</v>
      </c>
      <c r="E61" s="119">
        <v>105183</v>
      </c>
      <c r="F61" s="119">
        <v>0</v>
      </c>
      <c r="G61" s="119">
        <v>8400</v>
      </c>
      <c r="H61" s="119">
        <v>0</v>
      </c>
      <c r="I61" s="119">
        <v>5000</v>
      </c>
      <c r="J61" s="111">
        <v>0</v>
      </c>
      <c r="K61" s="111">
        <f t="shared" si="13"/>
        <v>13400</v>
      </c>
      <c r="L61" s="111">
        <f t="shared" si="6"/>
        <v>91783</v>
      </c>
      <c r="M61" s="119">
        <v>110252</v>
      </c>
      <c r="N61" s="120">
        <v>38018</v>
      </c>
      <c r="O61" s="77" t="s">
        <v>170</v>
      </c>
      <c r="P61" s="74"/>
      <c r="Q61" s="74"/>
      <c r="R61" s="119">
        <v>0</v>
      </c>
      <c r="S61" s="111">
        <v>0</v>
      </c>
      <c r="T61" s="111">
        <v>0</v>
      </c>
      <c r="U61" s="111">
        <v>0</v>
      </c>
      <c r="V61" s="114">
        <f t="shared" si="14"/>
        <v>0</v>
      </c>
      <c r="W61" s="115">
        <f t="shared" si="15"/>
        <v>110252</v>
      </c>
      <c r="X61" s="115">
        <f t="shared" si="16"/>
        <v>38018</v>
      </c>
      <c r="Y61" s="111">
        <v>0</v>
      </c>
      <c r="Z61" s="111">
        <v>0</v>
      </c>
      <c r="AA61" s="111">
        <v>0</v>
      </c>
      <c r="AB61" s="116">
        <f t="shared" si="17"/>
        <v>0</v>
      </c>
      <c r="AC61" s="173">
        <f t="shared" si="19"/>
        <v>38018</v>
      </c>
      <c r="AD61" s="121">
        <v>13400</v>
      </c>
      <c r="AE61" s="95">
        <v>0</v>
      </c>
      <c r="AF61" s="121">
        <v>240053</v>
      </c>
    </row>
    <row r="62" spans="1:32" ht="15.75" customHeight="1" thickBot="1" thickTop="1">
      <c r="A62" s="60">
        <f t="shared" si="18"/>
        <v>27</v>
      </c>
      <c r="B62" s="118" t="s">
        <v>50</v>
      </c>
      <c r="C62" s="110">
        <v>171862</v>
      </c>
      <c r="D62" s="119">
        <v>71323</v>
      </c>
      <c r="E62" s="119">
        <v>71323</v>
      </c>
      <c r="F62" s="119">
        <v>71323</v>
      </c>
      <c r="G62" s="119">
        <v>0</v>
      </c>
      <c r="H62" s="119">
        <v>0</v>
      </c>
      <c r="I62" s="119">
        <v>0</v>
      </c>
      <c r="J62" s="111">
        <v>0</v>
      </c>
      <c r="K62" s="111">
        <f t="shared" si="13"/>
        <v>71323</v>
      </c>
      <c r="L62" s="111">
        <f t="shared" si="6"/>
        <v>0</v>
      </c>
      <c r="M62" s="119">
        <v>74760</v>
      </c>
      <c r="N62" s="120">
        <v>25779</v>
      </c>
      <c r="O62" s="77" t="s">
        <v>218</v>
      </c>
      <c r="P62" s="74"/>
      <c r="Q62" s="74"/>
      <c r="R62" s="119">
        <v>35000</v>
      </c>
      <c r="S62" s="111">
        <v>39760</v>
      </c>
      <c r="T62" s="111">
        <v>0</v>
      </c>
      <c r="U62" s="111">
        <v>0</v>
      </c>
      <c r="V62" s="114">
        <f t="shared" si="14"/>
        <v>74760</v>
      </c>
      <c r="W62" s="115">
        <f t="shared" si="15"/>
        <v>0</v>
      </c>
      <c r="X62" s="115">
        <f t="shared" si="16"/>
        <v>25779</v>
      </c>
      <c r="Y62" s="111">
        <v>35240</v>
      </c>
      <c r="Z62" s="111">
        <v>0</v>
      </c>
      <c r="AA62" s="111">
        <v>0</v>
      </c>
      <c r="AB62" s="116">
        <f t="shared" si="17"/>
        <v>35240</v>
      </c>
      <c r="AC62" s="173">
        <f t="shared" si="19"/>
        <v>-9461</v>
      </c>
      <c r="AD62" s="121">
        <v>181323</v>
      </c>
      <c r="AE62" s="95">
        <v>0</v>
      </c>
      <c r="AF62" s="121">
        <v>-9461</v>
      </c>
    </row>
    <row r="63" spans="1:32" ht="15.75" customHeight="1" thickBot="1" thickTop="1">
      <c r="A63" s="60">
        <f t="shared" si="18"/>
        <v>28</v>
      </c>
      <c r="B63" s="118" t="s">
        <v>51</v>
      </c>
      <c r="C63" s="110">
        <v>129407</v>
      </c>
      <c r="D63" s="119">
        <v>53704</v>
      </c>
      <c r="E63" s="119">
        <v>53704</v>
      </c>
      <c r="F63" s="119">
        <v>0</v>
      </c>
      <c r="G63" s="119">
        <v>0</v>
      </c>
      <c r="H63" s="111">
        <v>53704</v>
      </c>
      <c r="I63" s="119">
        <v>0</v>
      </c>
      <c r="J63" s="111">
        <v>0</v>
      </c>
      <c r="K63" s="111">
        <f t="shared" si="13"/>
        <v>53704</v>
      </c>
      <c r="L63" s="111">
        <f t="shared" si="6"/>
        <v>0</v>
      </c>
      <c r="M63" s="119">
        <v>56292</v>
      </c>
      <c r="N63" s="120">
        <v>19411</v>
      </c>
      <c r="O63" s="77" t="s">
        <v>138</v>
      </c>
      <c r="P63" s="74"/>
      <c r="Q63" s="74"/>
      <c r="R63" s="119">
        <v>0</v>
      </c>
      <c r="S63" s="111">
        <v>56292</v>
      </c>
      <c r="T63" s="111">
        <v>0</v>
      </c>
      <c r="U63" s="111">
        <v>0</v>
      </c>
      <c r="V63" s="114">
        <f t="shared" si="14"/>
        <v>56292</v>
      </c>
      <c r="W63" s="115">
        <f t="shared" si="15"/>
        <v>0</v>
      </c>
      <c r="X63" s="115">
        <f t="shared" si="16"/>
        <v>19411</v>
      </c>
      <c r="Y63" s="111">
        <v>19411</v>
      </c>
      <c r="Z63" s="111">
        <v>0</v>
      </c>
      <c r="AA63" s="111">
        <v>0</v>
      </c>
      <c r="AB63" s="116">
        <f t="shared" si="17"/>
        <v>19411</v>
      </c>
      <c r="AC63" s="173">
        <f t="shared" si="19"/>
        <v>0</v>
      </c>
      <c r="AD63" s="121">
        <v>129407</v>
      </c>
      <c r="AE63" s="95">
        <v>0</v>
      </c>
      <c r="AF63" s="121">
        <v>0</v>
      </c>
    </row>
    <row r="64" spans="1:32" ht="15.75" customHeight="1" thickBot="1" thickTop="1">
      <c r="A64" s="60">
        <f t="shared" si="18"/>
        <v>29</v>
      </c>
      <c r="B64" s="118" t="s">
        <v>52</v>
      </c>
      <c r="C64" s="110">
        <v>128215</v>
      </c>
      <c r="D64" s="119">
        <v>53209</v>
      </c>
      <c r="E64" s="119">
        <v>53209</v>
      </c>
      <c r="F64" s="119">
        <v>53209</v>
      </c>
      <c r="G64" s="119">
        <v>0</v>
      </c>
      <c r="H64" s="119">
        <v>0</v>
      </c>
      <c r="I64" s="119">
        <v>0</v>
      </c>
      <c r="J64" s="111">
        <v>0</v>
      </c>
      <c r="K64" s="111">
        <f t="shared" si="13"/>
        <v>53209</v>
      </c>
      <c r="L64" s="111">
        <f t="shared" si="6"/>
        <v>0</v>
      </c>
      <c r="M64" s="119">
        <v>55774</v>
      </c>
      <c r="N64" s="120">
        <v>19232</v>
      </c>
      <c r="O64" s="77" t="s">
        <v>182</v>
      </c>
      <c r="P64" s="74"/>
      <c r="Q64" s="74"/>
      <c r="R64" s="119">
        <v>55774</v>
      </c>
      <c r="S64" s="111">
        <v>0</v>
      </c>
      <c r="T64" s="111">
        <v>0</v>
      </c>
      <c r="U64" s="111">
        <v>0</v>
      </c>
      <c r="V64" s="114">
        <f t="shared" si="14"/>
        <v>55774</v>
      </c>
      <c r="W64" s="115">
        <f t="shared" si="15"/>
        <v>0</v>
      </c>
      <c r="X64" s="115">
        <f t="shared" si="16"/>
        <v>19232</v>
      </c>
      <c r="Y64" s="111">
        <v>19232</v>
      </c>
      <c r="Z64" s="111">
        <v>0</v>
      </c>
      <c r="AA64" s="111">
        <v>0</v>
      </c>
      <c r="AB64" s="116">
        <f t="shared" si="17"/>
        <v>19232</v>
      </c>
      <c r="AC64" s="173">
        <f t="shared" si="19"/>
        <v>0</v>
      </c>
      <c r="AD64" s="121">
        <v>128215</v>
      </c>
      <c r="AE64" s="95">
        <v>0</v>
      </c>
      <c r="AF64" s="121">
        <v>0</v>
      </c>
    </row>
    <row r="65" spans="1:32" ht="15.75" customHeight="1" thickBot="1" thickTop="1">
      <c r="A65" s="60">
        <f t="shared" si="18"/>
        <v>30</v>
      </c>
      <c r="B65" s="161" t="s">
        <v>53</v>
      </c>
      <c r="C65" s="110">
        <v>191983</v>
      </c>
      <c r="D65" s="119">
        <v>79673</v>
      </c>
      <c r="E65" s="119">
        <v>79673</v>
      </c>
      <c r="F65" s="119">
        <v>79673</v>
      </c>
      <c r="G65" s="119">
        <v>0</v>
      </c>
      <c r="H65" s="119">
        <v>0</v>
      </c>
      <c r="I65" s="119">
        <v>0</v>
      </c>
      <c r="J65" s="111">
        <v>0</v>
      </c>
      <c r="K65" s="111">
        <f t="shared" si="13"/>
        <v>79673</v>
      </c>
      <c r="L65" s="111">
        <f t="shared" si="6"/>
        <v>0</v>
      </c>
      <c r="M65" s="119">
        <v>83513</v>
      </c>
      <c r="N65" s="120">
        <v>28797</v>
      </c>
      <c r="O65" s="77" t="s">
        <v>206</v>
      </c>
      <c r="P65" s="74"/>
      <c r="Q65" s="74"/>
      <c r="R65" s="119">
        <v>0</v>
      </c>
      <c r="S65" s="111">
        <v>0</v>
      </c>
      <c r="T65" s="111">
        <v>20000</v>
      </c>
      <c r="U65" s="111">
        <v>10000</v>
      </c>
      <c r="V65" s="114">
        <f t="shared" si="14"/>
        <v>30000</v>
      </c>
      <c r="W65" s="115">
        <f t="shared" si="15"/>
        <v>53513</v>
      </c>
      <c r="X65" s="115">
        <f t="shared" si="16"/>
        <v>28797</v>
      </c>
      <c r="Y65" s="111">
        <v>0</v>
      </c>
      <c r="Z65" s="111">
        <v>0</v>
      </c>
      <c r="AA65" s="111">
        <v>0</v>
      </c>
      <c r="AB65" s="116">
        <f t="shared" si="17"/>
        <v>0</v>
      </c>
      <c r="AC65" s="173">
        <f t="shared" si="19"/>
        <v>28797</v>
      </c>
      <c r="AD65" s="121">
        <v>99673</v>
      </c>
      <c r="AE65" s="95">
        <v>10000</v>
      </c>
      <c r="AF65" s="121">
        <v>82310</v>
      </c>
    </row>
    <row r="66" spans="1:32" ht="15.75" customHeight="1" thickBot="1" thickTop="1">
      <c r="A66" s="60">
        <f t="shared" si="18"/>
        <v>31</v>
      </c>
      <c r="B66" s="109" t="s">
        <v>54</v>
      </c>
      <c r="C66" s="110">
        <v>112050</v>
      </c>
      <c r="D66" s="119">
        <v>46501</v>
      </c>
      <c r="E66" s="119">
        <v>46501</v>
      </c>
      <c r="F66" s="119">
        <v>46500</v>
      </c>
      <c r="G66" s="119">
        <v>0</v>
      </c>
      <c r="H66" s="119">
        <v>0</v>
      </c>
      <c r="I66" s="119">
        <v>0</v>
      </c>
      <c r="J66" s="111">
        <v>0</v>
      </c>
      <c r="K66" s="111">
        <f t="shared" si="13"/>
        <v>46500</v>
      </c>
      <c r="L66" s="111">
        <f t="shared" si="6"/>
        <v>1</v>
      </c>
      <c r="M66" s="119">
        <v>48742</v>
      </c>
      <c r="N66" s="120">
        <v>16807</v>
      </c>
      <c r="O66" s="77" t="s">
        <v>139</v>
      </c>
      <c r="P66" s="74"/>
      <c r="Q66" s="74"/>
      <c r="R66" s="119">
        <v>48800</v>
      </c>
      <c r="S66" s="111">
        <v>0</v>
      </c>
      <c r="T66" s="111">
        <v>0</v>
      </c>
      <c r="U66" s="111">
        <v>0</v>
      </c>
      <c r="V66" s="114">
        <f t="shared" si="14"/>
        <v>48800</v>
      </c>
      <c r="W66" s="115">
        <f t="shared" si="15"/>
        <v>-58</v>
      </c>
      <c r="X66" s="115">
        <f t="shared" si="16"/>
        <v>16807</v>
      </c>
      <c r="Y66" s="111">
        <v>16807</v>
      </c>
      <c r="Z66" s="111">
        <v>0</v>
      </c>
      <c r="AA66" s="111">
        <v>0</v>
      </c>
      <c r="AB66" s="116">
        <f t="shared" si="17"/>
        <v>16807</v>
      </c>
      <c r="AC66" s="173">
        <f t="shared" si="19"/>
        <v>0</v>
      </c>
      <c r="AD66" s="121">
        <v>112107</v>
      </c>
      <c r="AE66" s="95">
        <v>0</v>
      </c>
      <c r="AF66" s="121">
        <v>-57</v>
      </c>
    </row>
    <row r="67" spans="1:32" ht="15.75" customHeight="1" thickBot="1" thickTop="1">
      <c r="A67" s="60">
        <f t="shared" si="18"/>
        <v>32</v>
      </c>
      <c r="B67" s="118" t="s">
        <v>55</v>
      </c>
      <c r="C67" s="110">
        <v>112859</v>
      </c>
      <c r="D67" s="119">
        <v>46836</v>
      </c>
      <c r="E67" s="119">
        <v>46836</v>
      </c>
      <c r="F67" s="119">
        <v>0</v>
      </c>
      <c r="G67" s="119">
        <v>0</v>
      </c>
      <c r="H67" s="119">
        <v>0</v>
      </c>
      <c r="I67" s="119">
        <v>10000</v>
      </c>
      <c r="J67" s="111">
        <v>0</v>
      </c>
      <c r="K67" s="111">
        <f t="shared" si="13"/>
        <v>10000</v>
      </c>
      <c r="L67" s="111">
        <f t="shared" si="6"/>
        <v>36836</v>
      </c>
      <c r="M67" s="119">
        <v>49094</v>
      </c>
      <c r="N67" s="120">
        <v>16929</v>
      </c>
      <c r="O67" s="77" t="s">
        <v>230</v>
      </c>
      <c r="P67" s="74"/>
      <c r="Q67" s="74"/>
      <c r="R67" s="119">
        <v>0</v>
      </c>
      <c r="S67" s="111">
        <v>0</v>
      </c>
      <c r="T67" s="111">
        <v>0</v>
      </c>
      <c r="U67" s="111">
        <v>0</v>
      </c>
      <c r="V67" s="114">
        <f t="shared" si="14"/>
        <v>0</v>
      </c>
      <c r="W67" s="115">
        <f t="shared" si="15"/>
        <v>49094</v>
      </c>
      <c r="X67" s="115">
        <f t="shared" si="16"/>
        <v>16929</v>
      </c>
      <c r="Y67" s="111">
        <v>0</v>
      </c>
      <c r="Z67" s="111">
        <v>0</v>
      </c>
      <c r="AA67" s="111">
        <v>0</v>
      </c>
      <c r="AB67" s="116">
        <f t="shared" si="17"/>
        <v>0</v>
      </c>
      <c r="AC67" s="173">
        <f t="shared" si="19"/>
        <v>16929</v>
      </c>
      <c r="AD67" s="121">
        <v>10000</v>
      </c>
      <c r="AE67" s="95">
        <v>0</v>
      </c>
      <c r="AF67" s="121">
        <v>102859</v>
      </c>
    </row>
    <row r="68" spans="1:32" ht="15.75" customHeight="1" thickBot="1" thickTop="1">
      <c r="A68" s="60">
        <f t="shared" si="18"/>
        <v>33</v>
      </c>
      <c r="B68" s="118" t="s">
        <v>56</v>
      </c>
      <c r="C68" s="110">
        <v>373203</v>
      </c>
      <c r="D68" s="119">
        <v>154879</v>
      </c>
      <c r="E68" s="119">
        <v>154879</v>
      </c>
      <c r="F68" s="119">
        <v>0</v>
      </c>
      <c r="G68" s="119">
        <v>0</v>
      </c>
      <c r="H68" s="119">
        <v>0</v>
      </c>
      <c r="I68" s="119">
        <v>0</v>
      </c>
      <c r="J68" s="111">
        <v>0</v>
      </c>
      <c r="K68" s="111">
        <f aca="true" t="shared" si="20" ref="K68:K99">SUM(F68+G68+H68+I68+J68)</f>
        <v>0</v>
      </c>
      <c r="L68" s="111">
        <f t="shared" si="6"/>
        <v>154879</v>
      </c>
      <c r="M68" s="119">
        <v>162343</v>
      </c>
      <c r="N68" s="120">
        <v>55981</v>
      </c>
      <c r="O68" s="139" t="s">
        <v>231</v>
      </c>
      <c r="P68" s="74"/>
      <c r="Q68" s="74"/>
      <c r="R68" s="119">
        <v>0</v>
      </c>
      <c r="S68" s="111">
        <v>0</v>
      </c>
      <c r="T68" s="111">
        <v>0</v>
      </c>
      <c r="U68" s="111">
        <v>0</v>
      </c>
      <c r="V68" s="114">
        <f aca="true" t="shared" si="21" ref="V68:V99">SUM(R68+S68+T68+U68)</f>
        <v>0</v>
      </c>
      <c r="W68" s="115">
        <f aca="true" t="shared" si="22" ref="W68:W95">SUM(M68-R68-S68-T68-U68)</f>
        <v>162343</v>
      </c>
      <c r="X68" s="115">
        <f t="shared" si="16"/>
        <v>55981</v>
      </c>
      <c r="Y68" s="111">
        <v>0</v>
      </c>
      <c r="Z68" s="111">
        <v>0</v>
      </c>
      <c r="AA68" s="111">
        <v>0</v>
      </c>
      <c r="AB68" s="116">
        <f aca="true" t="shared" si="23" ref="AB68:AB99">SUM(Y68+Z68+AA68)</f>
        <v>0</v>
      </c>
      <c r="AC68" s="173">
        <f t="shared" si="19"/>
        <v>55981</v>
      </c>
      <c r="AD68" s="121">
        <v>0</v>
      </c>
      <c r="AE68" s="95">
        <v>0</v>
      </c>
      <c r="AF68" s="121">
        <v>373203</v>
      </c>
    </row>
    <row r="69" spans="1:32" ht="15.75" customHeight="1" thickBot="1" thickTop="1">
      <c r="A69" s="60">
        <f t="shared" si="18"/>
        <v>34</v>
      </c>
      <c r="B69" s="118" t="s">
        <v>57</v>
      </c>
      <c r="C69" s="110">
        <v>113412</v>
      </c>
      <c r="D69" s="119">
        <v>47066</v>
      </c>
      <c r="E69" s="119">
        <v>47066</v>
      </c>
      <c r="F69" s="119">
        <v>0</v>
      </c>
      <c r="G69" s="119">
        <v>0</v>
      </c>
      <c r="H69" s="119">
        <v>0</v>
      </c>
      <c r="I69" s="119">
        <v>0</v>
      </c>
      <c r="J69" s="111">
        <v>0</v>
      </c>
      <c r="K69" s="111">
        <f t="shared" si="20"/>
        <v>0</v>
      </c>
      <c r="L69" s="111">
        <f t="shared" si="6"/>
        <v>47066</v>
      </c>
      <c r="M69" s="119">
        <v>49334</v>
      </c>
      <c r="N69" s="120">
        <v>17012</v>
      </c>
      <c r="O69" s="77" t="s">
        <v>145</v>
      </c>
      <c r="P69" s="74"/>
      <c r="Q69" s="74"/>
      <c r="R69" s="119">
        <v>0</v>
      </c>
      <c r="S69" s="111">
        <v>0</v>
      </c>
      <c r="T69" s="111">
        <v>0</v>
      </c>
      <c r="U69" s="111">
        <v>0</v>
      </c>
      <c r="V69" s="114">
        <f t="shared" si="21"/>
        <v>0</v>
      </c>
      <c r="W69" s="115">
        <f t="shared" si="22"/>
        <v>49334</v>
      </c>
      <c r="X69" s="115">
        <f t="shared" si="16"/>
        <v>17012</v>
      </c>
      <c r="Y69" s="111">
        <v>0</v>
      </c>
      <c r="Z69" s="111">
        <v>0</v>
      </c>
      <c r="AA69" s="111">
        <v>0</v>
      </c>
      <c r="AB69" s="116">
        <f t="shared" si="23"/>
        <v>0</v>
      </c>
      <c r="AC69" s="173">
        <f t="shared" si="19"/>
        <v>17012</v>
      </c>
      <c r="AD69" s="121">
        <v>0</v>
      </c>
      <c r="AE69" s="95">
        <v>0</v>
      </c>
      <c r="AF69" s="121">
        <v>113412</v>
      </c>
    </row>
    <row r="70" spans="1:32" ht="15.75" customHeight="1" thickBot="1" thickTop="1">
      <c r="A70" s="60">
        <f t="shared" si="18"/>
        <v>35</v>
      </c>
      <c r="B70" s="118" t="s">
        <v>58</v>
      </c>
      <c r="C70" s="110">
        <v>209382</v>
      </c>
      <c r="D70" s="119">
        <v>86894</v>
      </c>
      <c r="E70" s="119">
        <v>86894</v>
      </c>
      <c r="F70" s="119">
        <v>86894</v>
      </c>
      <c r="G70" s="119">
        <v>0</v>
      </c>
      <c r="H70" s="119">
        <v>0</v>
      </c>
      <c r="I70" s="119">
        <v>0</v>
      </c>
      <c r="J70" s="111">
        <v>0</v>
      </c>
      <c r="K70" s="111">
        <f t="shared" si="20"/>
        <v>86894</v>
      </c>
      <c r="L70" s="111">
        <f t="shared" si="6"/>
        <v>0</v>
      </c>
      <c r="M70" s="119">
        <v>91081</v>
      </c>
      <c r="N70" s="120">
        <v>31407</v>
      </c>
      <c r="O70" s="77" t="s">
        <v>200</v>
      </c>
      <c r="P70" s="74"/>
      <c r="Q70" s="74"/>
      <c r="R70" s="119">
        <v>92804</v>
      </c>
      <c r="S70" s="111">
        <v>0</v>
      </c>
      <c r="T70" s="111">
        <v>0</v>
      </c>
      <c r="U70" s="111">
        <v>0</v>
      </c>
      <c r="V70" s="114">
        <f t="shared" si="21"/>
        <v>92804</v>
      </c>
      <c r="W70" s="115">
        <f t="shared" si="22"/>
        <v>-1723</v>
      </c>
      <c r="X70" s="115">
        <f t="shared" si="16"/>
        <v>31407</v>
      </c>
      <c r="Y70" s="111">
        <v>31407</v>
      </c>
      <c r="Z70" s="111">
        <v>0</v>
      </c>
      <c r="AA70" s="111">
        <v>0</v>
      </c>
      <c r="AB70" s="116">
        <f t="shared" si="23"/>
        <v>31407</v>
      </c>
      <c r="AC70" s="173">
        <f t="shared" si="19"/>
        <v>0</v>
      </c>
      <c r="AD70" s="121">
        <v>211105</v>
      </c>
      <c r="AE70" s="95">
        <v>0</v>
      </c>
      <c r="AF70" s="121">
        <v>-1723</v>
      </c>
    </row>
    <row r="71" spans="1:32" ht="15.75" customHeight="1" thickBot="1" thickTop="1">
      <c r="A71" s="60">
        <f t="shared" si="18"/>
        <v>36</v>
      </c>
      <c r="B71" s="118" t="s">
        <v>59</v>
      </c>
      <c r="C71" s="110">
        <v>212445</v>
      </c>
      <c r="D71" s="119">
        <v>88165</v>
      </c>
      <c r="E71" s="119">
        <v>88165</v>
      </c>
      <c r="F71" s="119">
        <v>0</v>
      </c>
      <c r="G71" s="119">
        <v>0</v>
      </c>
      <c r="H71" s="111">
        <v>52452</v>
      </c>
      <c r="I71" s="119">
        <v>35713</v>
      </c>
      <c r="J71" s="111">
        <v>0</v>
      </c>
      <c r="K71" s="111">
        <f t="shared" si="20"/>
        <v>88165</v>
      </c>
      <c r="L71" s="111">
        <f t="shared" si="6"/>
        <v>0</v>
      </c>
      <c r="M71" s="119">
        <v>92413</v>
      </c>
      <c r="N71" s="120">
        <v>31867</v>
      </c>
      <c r="O71" s="77" t="s">
        <v>174</v>
      </c>
      <c r="P71" s="74"/>
      <c r="Q71" s="74"/>
      <c r="R71" s="119">
        <v>0</v>
      </c>
      <c r="S71" s="111">
        <v>0</v>
      </c>
      <c r="T71" s="111">
        <v>44287</v>
      </c>
      <c r="U71" s="111">
        <v>0</v>
      </c>
      <c r="V71" s="114">
        <f t="shared" si="21"/>
        <v>44287</v>
      </c>
      <c r="W71" s="115">
        <f t="shared" si="22"/>
        <v>48126</v>
      </c>
      <c r="X71" s="115">
        <f t="shared" si="16"/>
        <v>31867</v>
      </c>
      <c r="Y71" s="111">
        <v>0</v>
      </c>
      <c r="Z71" s="111">
        <v>0</v>
      </c>
      <c r="AA71" s="111">
        <v>0</v>
      </c>
      <c r="AB71" s="116">
        <f t="shared" si="23"/>
        <v>0</v>
      </c>
      <c r="AC71" s="173">
        <f t="shared" si="19"/>
        <v>31867</v>
      </c>
      <c r="AD71" s="121">
        <v>132452</v>
      </c>
      <c r="AE71" s="95">
        <v>0</v>
      </c>
      <c r="AF71" s="121">
        <v>79993</v>
      </c>
    </row>
    <row r="72" spans="1:32" ht="15.75" customHeight="1" thickBot="1" thickTop="1">
      <c r="A72" s="60">
        <f t="shared" si="18"/>
        <v>37</v>
      </c>
      <c r="B72" s="118" t="s">
        <v>60</v>
      </c>
      <c r="C72" s="110">
        <v>240351</v>
      </c>
      <c r="D72" s="119">
        <v>99746</v>
      </c>
      <c r="E72" s="119">
        <v>99746</v>
      </c>
      <c r="F72" s="119">
        <v>99746</v>
      </c>
      <c r="G72" s="119">
        <v>0</v>
      </c>
      <c r="H72" s="119">
        <v>0</v>
      </c>
      <c r="I72" s="119">
        <v>0</v>
      </c>
      <c r="J72" s="111">
        <v>0</v>
      </c>
      <c r="K72" s="111">
        <f t="shared" si="20"/>
        <v>99746</v>
      </c>
      <c r="L72" s="111">
        <f t="shared" si="6"/>
        <v>0</v>
      </c>
      <c r="M72" s="119">
        <v>104553</v>
      </c>
      <c r="N72" s="120">
        <v>36052</v>
      </c>
      <c r="O72" s="77" t="s">
        <v>140</v>
      </c>
      <c r="P72" s="74"/>
      <c r="Q72" s="74"/>
      <c r="R72" s="119">
        <v>20453</v>
      </c>
      <c r="S72" s="111">
        <v>10000</v>
      </c>
      <c r="T72" s="111">
        <v>0</v>
      </c>
      <c r="U72" s="111">
        <v>40000</v>
      </c>
      <c r="V72" s="114">
        <f t="shared" si="21"/>
        <v>70453</v>
      </c>
      <c r="W72" s="115">
        <f t="shared" si="22"/>
        <v>34100</v>
      </c>
      <c r="X72" s="115">
        <f t="shared" si="16"/>
        <v>36052</v>
      </c>
      <c r="Y72" s="111">
        <v>0</v>
      </c>
      <c r="Z72" s="111">
        <v>0</v>
      </c>
      <c r="AA72" s="111">
        <v>0</v>
      </c>
      <c r="AB72" s="116">
        <f t="shared" si="23"/>
        <v>0</v>
      </c>
      <c r="AC72" s="173">
        <f t="shared" si="19"/>
        <v>36052</v>
      </c>
      <c r="AD72" s="121">
        <v>130199</v>
      </c>
      <c r="AE72" s="95">
        <v>40000</v>
      </c>
      <c r="AF72" s="121">
        <v>70152</v>
      </c>
    </row>
    <row r="73" spans="1:32" ht="15.75" customHeight="1" thickBot="1" thickTop="1">
      <c r="A73" s="60">
        <f t="shared" si="18"/>
        <v>38</v>
      </c>
      <c r="B73" s="118" t="s">
        <v>61</v>
      </c>
      <c r="C73" s="110">
        <v>203426</v>
      </c>
      <c r="D73" s="119">
        <v>84422</v>
      </c>
      <c r="E73" s="119">
        <v>84422</v>
      </c>
      <c r="F73" s="119">
        <v>84422</v>
      </c>
      <c r="G73" s="119">
        <v>0</v>
      </c>
      <c r="H73" s="119">
        <v>0</v>
      </c>
      <c r="I73" s="119">
        <v>0</v>
      </c>
      <c r="J73" s="111">
        <v>0</v>
      </c>
      <c r="K73" s="111">
        <f t="shared" si="20"/>
        <v>84422</v>
      </c>
      <c r="L73" s="111">
        <f t="shared" si="6"/>
        <v>0</v>
      </c>
      <c r="M73" s="119">
        <v>88490</v>
      </c>
      <c r="N73" s="120">
        <v>30514</v>
      </c>
      <c r="O73" s="77" t="s">
        <v>186</v>
      </c>
      <c r="P73" s="74"/>
      <c r="Q73" s="74"/>
      <c r="R73" s="119">
        <v>0</v>
      </c>
      <c r="S73" s="111">
        <v>0</v>
      </c>
      <c r="T73" s="111">
        <v>0</v>
      </c>
      <c r="U73" s="111">
        <v>0</v>
      </c>
      <c r="V73" s="114">
        <f t="shared" si="21"/>
        <v>0</v>
      </c>
      <c r="W73" s="115">
        <f t="shared" si="22"/>
        <v>88490</v>
      </c>
      <c r="X73" s="115">
        <f t="shared" si="16"/>
        <v>30514</v>
      </c>
      <c r="Y73" s="111">
        <v>0</v>
      </c>
      <c r="Z73" s="111">
        <v>0</v>
      </c>
      <c r="AA73" s="111">
        <v>0</v>
      </c>
      <c r="AB73" s="116">
        <f t="shared" si="23"/>
        <v>0</v>
      </c>
      <c r="AC73" s="173">
        <f t="shared" si="19"/>
        <v>30514</v>
      </c>
      <c r="AD73" s="121">
        <v>84422</v>
      </c>
      <c r="AE73" s="95">
        <v>0</v>
      </c>
      <c r="AF73" s="121">
        <v>119004</v>
      </c>
    </row>
    <row r="74" spans="1:32" ht="15.75" customHeight="1" thickBot="1" thickTop="1">
      <c r="A74" s="60">
        <f t="shared" si="18"/>
        <v>39</v>
      </c>
      <c r="B74" s="118" t="s">
        <v>62</v>
      </c>
      <c r="C74" s="110">
        <v>153357</v>
      </c>
      <c r="D74" s="119">
        <v>63643</v>
      </c>
      <c r="E74" s="119">
        <v>63643</v>
      </c>
      <c r="F74" s="119">
        <v>63643</v>
      </c>
      <c r="G74" s="119">
        <v>0</v>
      </c>
      <c r="H74" s="119">
        <v>0</v>
      </c>
      <c r="I74" s="119">
        <v>0</v>
      </c>
      <c r="J74" s="111">
        <v>0</v>
      </c>
      <c r="K74" s="111">
        <f t="shared" si="20"/>
        <v>63643</v>
      </c>
      <c r="L74" s="111">
        <f t="shared" si="6"/>
        <v>0</v>
      </c>
      <c r="M74" s="119">
        <v>66710</v>
      </c>
      <c r="N74" s="120">
        <v>23004</v>
      </c>
      <c r="O74" s="77" t="s">
        <v>195</v>
      </c>
      <c r="P74" s="74"/>
      <c r="Q74" s="74"/>
      <c r="R74" s="119">
        <v>66710</v>
      </c>
      <c r="S74" s="111">
        <v>0</v>
      </c>
      <c r="T74" s="111">
        <v>0</v>
      </c>
      <c r="U74" s="111">
        <v>0</v>
      </c>
      <c r="V74" s="114">
        <f t="shared" si="21"/>
        <v>66710</v>
      </c>
      <c r="W74" s="115">
        <f t="shared" si="22"/>
        <v>0</v>
      </c>
      <c r="X74" s="115">
        <f t="shared" si="16"/>
        <v>23004</v>
      </c>
      <c r="Y74" s="111">
        <v>23004</v>
      </c>
      <c r="Z74" s="111">
        <v>0</v>
      </c>
      <c r="AA74" s="111">
        <v>0</v>
      </c>
      <c r="AB74" s="116">
        <f t="shared" si="23"/>
        <v>23004</v>
      </c>
      <c r="AC74" s="173">
        <f t="shared" si="19"/>
        <v>0</v>
      </c>
      <c r="AD74" s="121">
        <v>153357</v>
      </c>
      <c r="AE74" s="95">
        <v>0</v>
      </c>
      <c r="AF74" s="121">
        <v>0</v>
      </c>
    </row>
    <row r="75" spans="1:32" ht="15.75" customHeight="1" thickBot="1" thickTop="1">
      <c r="A75" s="60">
        <f t="shared" si="18"/>
        <v>40</v>
      </c>
      <c r="B75" s="118" t="s">
        <v>63</v>
      </c>
      <c r="C75" s="110">
        <v>174457</v>
      </c>
      <c r="D75" s="119">
        <v>72400</v>
      </c>
      <c r="E75" s="119">
        <v>72400</v>
      </c>
      <c r="F75" s="119">
        <v>0</v>
      </c>
      <c r="G75" s="119">
        <v>0</v>
      </c>
      <c r="H75" s="111">
        <v>72400</v>
      </c>
      <c r="I75" s="119">
        <v>0</v>
      </c>
      <c r="J75" s="111">
        <v>0</v>
      </c>
      <c r="K75" s="111">
        <f t="shared" si="20"/>
        <v>72400</v>
      </c>
      <c r="L75" s="111">
        <f t="shared" si="6"/>
        <v>0</v>
      </c>
      <c r="M75" s="119">
        <v>75889</v>
      </c>
      <c r="N75" s="120">
        <v>26168</v>
      </c>
      <c r="O75" s="77" t="s">
        <v>194</v>
      </c>
      <c r="P75" s="74"/>
      <c r="Q75" s="74"/>
      <c r="R75" s="119">
        <v>0</v>
      </c>
      <c r="S75" s="111">
        <v>75889</v>
      </c>
      <c r="T75" s="111">
        <v>0</v>
      </c>
      <c r="U75" s="111">
        <v>0</v>
      </c>
      <c r="V75" s="114">
        <f t="shared" si="21"/>
        <v>75889</v>
      </c>
      <c r="W75" s="115">
        <f t="shared" si="22"/>
        <v>0</v>
      </c>
      <c r="X75" s="115">
        <f t="shared" si="16"/>
        <v>26168</v>
      </c>
      <c r="Y75" s="111">
        <v>26168</v>
      </c>
      <c r="Z75" s="111">
        <v>0</v>
      </c>
      <c r="AA75" s="111">
        <v>0</v>
      </c>
      <c r="AB75" s="116">
        <f t="shared" si="23"/>
        <v>26168</v>
      </c>
      <c r="AC75" s="173">
        <f t="shared" si="19"/>
        <v>0</v>
      </c>
      <c r="AD75" s="121">
        <v>174457</v>
      </c>
      <c r="AE75" s="95">
        <v>0</v>
      </c>
      <c r="AF75" s="121">
        <v>0</v>
      </c>
    </row>
    <row r="76" spans="1:32" ht="15.75" customHeight="1" thickBot="1" thickTop="1">
      <c r="A76" s="60">
        <f t="shared" si="18"/>
        <v>41</v>
      </c>
      <c r="B76" s="118" t="s">
        <v>64</v>
      </c>
      <c r="C76" s="110">
        <v>115496</v>
      </c>
      <c r="D76" s="119">
        <v>47931</v>
      </c>
      <c r="E76" s="119">
        <v>47931</v>
      </c>
      <c r="F76" s="119">
        <v>0</v>
      </c>
      <c r="G76" s="119">
        <v>0</v>
      </c>
      <c r="H76" s="119">
        <v>0</v>
      </c>
      <c r="I76" s="119">
        <v>47931</v>
      </c>
      <c r="J76" s="111">
        <v>0</v>
      </c>
      <c r="K76" s="111">
        <f t="shared" si="20"/>
        <v>47931</v>
      </c>
      <c r="L76" s="111">
        <f t="shared" si="6"/>
        <v>0</v>
      </c>
      <c r="M76" s="119">
        <v>50241</v>
      </c>
      <c r="N76" s="120">
        <v>17324</v>
      </c>
      <c r="O76" s="77" t="s">
        <v>187</v>
      </c>
      <c r="P76" s="74"/>
      <c r="Q76" s="74"/>
      <c r="R76" s="119">
        <v>0</v>
      </c>
      <c r="S76" s="111">
        <v>0</v>
      </c>
      <c r="T76" s="111">
        <v>50241</v>
      </c>
      <c r="U76" s="111">
        <v>0</v>
      </c>
      <c r="V76" s="114">
        <f t="shared" si="21"/>
        <v>50241</v>
      </c>
      <c r="W76" s="115">
        <f t="shared" si="22"/>
        <v>0</v>
      </c>
      <c r="X76" s="115">
        <f t="shared" si="16"/>
        <v>17324</v>
      </c>
      <c r="Y76" s="111">
        <v>0</v>
      </c>
      <c r="Z76" s="111">
        <v>17828</v>
      </c>
      <c r="AA76" s="111">
        <v>0</v>
      </c>
      <c r="AB76" s="116">
        <f t="shared" si="23"/>
        <v>17828</v>
      </c>
      <c r="AC76" s="173">
        <f t="shared" si="19"/>
        <v>-504</v>
      </c>
      <c r="AD76" s="121">
        <v>116000</v>
      </c>
      <c r="AE76" s="95">
        <v>0</v>
      </c>
      <c r="AF76" s="121">
        <v>-504</v>
      </c>
    </row>
    <row r="77" spans="1:32" ht="15.75" customHeight="1" thickBot="1" thickTop="1">
      <c r="A77" s="60">
        <f t="shared" si="18"/>
        <v>42</v>
      </c>
      <c r="B77" s="118" t="s">
        <v>65</v>
      </c>
      <c r="C77" s="110">
        <v>132384</v>
      </c>
      <c r="D77" s="119">
        <v>54939</v>
      </c>
      <c r="E77" s="119">
        <v>54939</v>
      </c>
      <c r="F77" s="119">
        <v>0</v>
      </c>
      <c r="G77" s="119">
        <v>0</v>
      </c>
      <c r="H77" s="119">
        <v>0</v>
      </c>
      <c r="I77" s="119">
        <v>0</v>
      </c>
      <c r="J77" s="111">
        <v>0</v>
      </c>
      <c r="K77" s="111">
        <f t="shared" si="20"/>
        <v>0</v>
      </c>
      <c r="L77" s="111">
        <f t="shared" si="6"/>
        <v>54939</v>
      </c>
      <c r="M77" s="119">
        <v>57587</v>
      </c>
      <c r="N77" s="120">
        <v>19858</v>
      </c>
      <c r="O77" s="77" t="s">
        <v>183</v>
      </c>
      <c r="P77" s="74"/>
      <c r="Q77" s="74"/>
      <c r="R77" s="119">
        <v>0</v>
      </c>
      <c r="S77" s="111">
        <v>0</v>
      </c>
      <c r="T77" s="111">
        <v>0</v>
      </c>
      <c r="U77" s="111">
        <v>0</v>
      </c>
      <c r="V77" s="114">
        <f t="shared" si="21"/>
        <v>0</v>
      </c>
      <c r="W77" s="115">
        <f t="shared" si="22"/>
        <v>57587</v>
      </c>
      <c r="X77" s="115">
        <f t="shared" si="16"/>
        <v>19858</v>
      </c>
      <c r="Y77" s="111">
        <v>0</v>
      </c>
      <c r="Z77" s="111">
        <v>0</v>
      </c>
      <c r="AA77" s="111">
        <v>0</v>
      </c>
      <c r="AB77" s="116">
        <f t="shared" si="23"/>
        <v>0</v>
      </c>
      <c r="AC77" s="173">
        <f t="shared" si="19"/>
        <v>19858</v>
      </c>
      <c r="AD77" s="121">
        <v>0</v>
      </c>
      <c r="AE77" s="95">
        <v>0</v>
      </c>
      <c r="AF77" s="121">
        <v>132384</v>
      </c>
    </row>
    <row r="78" spans="1:32" ht="15.75" customHeight="1" thickBot="1" thickTop="1">
      <c r="A78" s="60">
        <f t="shared" si="18"/>
        <v>43</v>
      </c>
      <c r="B78" s="118" t="s">
        <v>66</v>
      </c>
      <c r="C78" s="110">
        <v>213593</v>
      </c>
      <c r="D78" s="119">
        <v>88641</v>
      </c>
      <c r="E78" s="119">
        <v>88641</v>
      </c>
      <c r="F78" s="119">
        <v>0</v>
      </c>
      <c r="G78" s="119">
        <v>0</v>
      </c>
      <c r="H78" s="111">
        <v>12000</v>
      </c>
      <c r="I78" s="119">
        <v>10000</v>
      </c>
      <c r="J78" s="111">
        <v>0</v>
      </c>
      <c r="K78" s="111">
        <f t="shared" si="20"/>
        <v>22000</v>
      </c>
      <c r="L78" s="111">
        <f t="shared" si="6"/>
        <v>66641</v>
      </c>
      <c r="M78" s="119">
        <v>92913</v>
      </c>
      <c r="N78" s="120">
        <v>32039</v>
      </c>
      <c r="O78" s="77" t="s">
        <v>217</v>
      </c>
      <c r="P78" s="74"/>
      <c r="Q78" s="74"/>
      <c r="R78" s="119">
        <v>0</v>
      </c>
      <c r="S78" s="111">
        <v>0</v>
      </c>
      <c r="T78" s="111">
        <v>0</v>
      </c>
      <c r="U78" s="111">
        <v>0</v>
      </c>
      <c r="V78" s="114">
        <f t="shared" si="21"/>
        <v>0</v>
      </c>
      <c r="W78" s="115">
        <f t="shared" si="22"/>
        <v>92913</v>
      </c>
      <c r="X78" s="115">
        <f t="shared" si="16"/>
        <v>32039</v>
      </c>
      <c r="Y78" s="111">
        <v>0</v>
      </c>
      <c r="Z78" s="111">
        <v>0</v>
      </c>
      <c r="AA78" s="111">
        <v>0</v>
      </c>
      <c r="AB78" s="116">
        <f t="shared" si="23"/>
        <v>0</v>
      </c>
      <c r="AC78" s="173">
        <f t="shared" si="19"/>
        <v>32039</v>
      </c>
      <c r="AD78" s="121">
        <v>22000</v>
      </c>
      <c r="AE78" s="95">
        <v>0</v>
      </c>
      <c r="AF78" s="121">
        <v>191593</v>
      </c>
    </row>
    <row r="79" spans="1:32" ht="15.75" customHeight="1" thickBot="1" thickTop="1">
      <c r="A79" s="60">
        <f t="shared" si="18"/>
        <v>44</v>
      </c>
      <c r="B79" s="118" t="s">
        <v>67</v>
      </c>
      <c r="C79" s="110">
        <v>165566</v>
      </c>
      <c r="D79" s="119">
        <v>68710</v>
      </c>
      <c r="E79" s="119">
        <v>68710</v>
      </c>
      <c r="F79" s="119">
        <v>58710</v>
      </c>
      <c r="G79" s="119">
        <v>10000</v>
      </c>
      <c r="H79" s="119">
        <v>0</v>
      </c>
      <c r="I79" s="119">
        <v>0</v>
      </c>
      <c r="J79" s="111">
        <v>0</v>
      </c>
      <c r="K79" s="111">
        <f t="shared" si="20"/>
        <v>68710</v>
      </c>
      <c r="L79" s="111">
        <f t="shared" si="6"/>
        <v>0</v>
      </c>
      <c r="M79" s="119">
        <v>72021</v>
      </c>
      <c r="N79" s="120">
        <v>24835</v>
      </c>
      <c r="O79" s="77" t="s">
        <v>178</v>
      </c>
      <c r="P79" s="74"/>
      <c r="Q79" s="74"/>
      <c r="R79" s="119">
        <v>18021</v>
      </c>
      <c r="S79" s="111">
        <v>10000</v>
      </c>
      <c r="T79" s="111">
        <v>26000</v>
      </c>
      <c r="U79" s="111">
        <v>18000</v>
      </c>
      <c r="V79" s="114">
        <f t="shared" si="21"/>
        <v>72021</v>
      </c>
      <c r="W79" s="115">
        <f t="shared" si="22"/>
        <v>0</v>
      </c>
      <c r="X79" s="115">
        <f t="shared" si="16"/>
        <v>24835</v>
      </c>
      <c r="Y79" s="111">
        <v>0</v>
      </c>
      <c r="Z79" s="111">
        <v>0</v>
      </c>
      <c r="AA79" s="111">
        <v>16600</v>
      </c>
      <c r="AB79" s="116">
        <f t="shared" si="23"/>
        <v>16600</v>
      </c>
      <c r="AC79" s="173">
        <f aca="true" t="shared" si="24" ref="AC79:AC110">X79-Y79-Z79-AA79</f>
        <v>8235</v>
      </c>
      <c r="AD79" s="121">
        <v>122731</v>
      </c>
      <c r="AE79" s="95">
        <v>34600</v>
      </c>
      <c r="AF79" s="121">
        <v>8235</v>
      </c>
    </row>
    <row r="80" spans="1:32" ht="15.75" customHeight="1" thickBot="1" thickTop="1">
      <c r="A80" s="60">
        <f t="shared" si="18"/>
        <v>45</v>
      </c>
      <c r="B80" s="118" t="s">
        <v>68</v>
      </c>
      <c r="C80" s="110">
        <v>106988</v>
      </c>
      <c r="D80" s="119">
        <v>44400</v>
      </c>
      <c r="E80" s="119">
        <v>44400</v>
      </c>
      <c r="F80" s="119">
        <v>0</v>
      </c>
      <c r="G80" s="119">
        <v>44400</v>
      </c>
      <c r="H80" s="119">
        <v>0</v>
      </c>
      <c r="I80" s="119">
        <v>0</v>
      </c>
      <c r="J80" s="111">
        <v>0</v>
      </c>
      <c r="K80" s="111">
        <f t="shared" si="20"/>
        <v>44400</v>
      </c>
      <c r="L80" s="111">
        <f t="shared" si="6"/>
        <v>0</v>
      </c>
      <c r="M80" s="119">
        <v>46540</v>
      </c>
      <c r="N80" s="120">
        <v>16048</v>
      </c>
      <c r="O80" s="77" t="s">
        <v>198</v>
      </c>
      <c r="P80" s="74"/>
      <c r="Q80" s="74"/>
      <c r="R80" s="119">
        <v>0</v>
      </c>
      <c r="S80" s="111">
        <v>0</v>
      </c>
      <c r="T80" s="111">
        <v>30000</v>
      </c>
      <c r="U80" s="111">
        <v>0</v>
      </c>
      <c r="V80" s="114">
        <f t="shared" si="21"/>
        <v>30000</v>
      </c>
      <c r="W80" s="115">
        <f t="shared" si="22"/>
        <v>16540</v>
      </c>
      <c r="X80" s="115">
        <f t="shared" si="16"/>
        <v>16048</v>
      </c>
      <c r="Y80" s="111">
        <v>0</v>
      </c>
      <c r="Z80" s="111">
        <v>0</v>
      </c>
      <c r="AA80" s="111">
        <v>0</v>
      </c>
      <c r="AB80" s="116">
        <f t="shared" si="23"/>
        <v>0</v>
      </c>
      <c r="AC80" s="173">
        <f t="shared" si="24"/>
        <v>16048</v>
      </c>
      <c r="AD80" s="121">
        <v>74400</v>
      </c>
      <c r="AE80" s="95">
        <v>0</v>
      </c>
      <c r="AF80" s="121">
        <v>32588</v>
      </c>
    </row>
    <row r="81" spans="1:32" ht="15.75" customHeight="1" thickBot="1" thickTop="1">
      <c r="A81" s="60">
        <f t="shared" si="18"/>
        <v>46</v>
      </c>
      <c r="B81" s="118" t="s">
        <v>69</v>
      </c>
      <c r="C81" s="110">
        <v>108647</v>
      </c>
      <c r="D81" s="119">
        <v>45089</v>
      </c>
      <c r="E81" s="119">
        <v>45089</v>
      </c>
      <c r="F81" s="119">
        <v>45089</v>
      </c>
      <c r="G81" s="119">
        <v>0</v>
      </c>
      <c r="H81" s="119">
        <v>0</v>
      </c>
      <c r="I81" s="119">
        <v>0</v>
      </c>
      <c r="J81" s="111">
        <v>0</v>
      </c>
      <c r="K81" s="111">
        <f t="shared" si="20"/>
        <v>45089</v>
      </c>
      <c r="L81" s="111">
        <f t="shared" si="6"/>
        <v>0</v>
      </c>
      <c r="M81" s="119">
        <v>47261</v>
      </c>
      <c r="N81" s="120">
        <v>16297</v>
      </c>
      <c r="O81" s="77" t="s">
        <v>141</v>
      </c>
      <c r="P81" s="74"/>
      <c r="Q81" s="74"/>
      <c r="R81" s="119">
        <v>0</v>
      </c>
      <c r="S81" s="111">
        <v>47261</v>
      </c>
      <c r="T81" s="111">
        <v>0</v>
      </c>
      <c r="U81" s="111">
        <v>0</v>
      </c>
      <c r="V81" s="114">
        <f t="shared" si="21"/>
        <v>47261</v>
      </c>
      <c r="W81" s="115">
        <f t="shared" si="22"/>
        <v>0</v>
      </c>
      <c r="X81" s="115">
        <f t="shared" si="16"/>
        <v>16297</v>
      </c>
      <c r="Y81" s="111">
        <v>16297</v>
      </c>
      <c r="Z81" s="111">
        <v>0</v>
      </c>
      <c r="AA81" s="111">
        <v>0</v>
      </c>
      <c r="AB81" s="116">
        <f t="shared" si="23"/>
        <v>16297</v>
      </c>
      <c r="AC81" s="173">
        <f t="shared" si="24"/>
        <v>0</v>
      </c>
      <c r="AD81" s="121">
        <v>108647</v>
      </c>
      <c r="AE81" s="95">
        <v>0</v>
      </c>
      <c r="AF81" s="121">
        <v>0</v>
      </c>
    </row>
    <row r="82" spans="1:32" ht="15.75" customHeight="1" thickBot="1" thickTop="1">
      <c r="A82" s="60">
        <f t="shared" si="18"/>
        <v>47</v>
      </c>
      <c r="B82" s="118" t="s">
        <v>70</v>
      </c>
      <c r="C82" s="110">
        <v>205638</v>
      </c>
      <c r="D82" s="119">
        <v>85340</v>
      </c>
      <c r="E82" s="119">
        <v>85340</v>
      </c>
      <c r="F82" s="119">
        <v>0</v>
      </c>
      <c r="G82" s="119">
        <v>0</v>
      </c>
      <c r="H82" s="111">
        <v>55488</v>
      </c>
      <c r="I82" s="119">
        <v>0</v>
      </c>
      <c r="J82" s="111">
        <v>0</v>
      </c>
      <c r="K82" s="111">
        <f t="shared" si="20"/>
        <v>55488</v>
      </c>
      <c r="L82" s="111">
        <f t="shared" si="6"/>
        <v>29852</v>
      </c>
      <c r="M82" s="119">
        <v>89452</v>
      </c>
      <c r="N82" s="120">
        <v>30846</v>
      </c>
      <c r="O82" s="77" t="s">
        <v>142</v>
      </c>
      <c r="P82" s="74"/>
      <c r="Q82" s="74"/>
      <c r="R82" s="119">
        <v>0</v>
      </c>
      <c r="S82" s="111">
        <v>0</v>
      </c>
      <c r="T82" s="111">
        <v>50150</v>
      </c>
      <c r="U82" s="111">
        <v>0</v>
      </c>
      <c r="V82" s="114">
        <f t="shared" si="21"/>
        <v>50150</v>
      </c>
      <c r="W82" s="115">
        <f t="shared" si="22"/>
        <v>39302</v>
      </c>
      <c r="X82" s="115">
        <f t="shared" si="16"/>
        <v>30846</v>
      </c>
      <c r="Y82" s="111">
        <v>0</v>
      </c>
      <c r="Z82" s="111">
        <v>0</v>
      </c>
      <c r="AA82" s="111">
        <v>0</v>
      </c>
      <c r="AB82" s="116">
        <f t="shared" si="23"/>
        <v>0</v>
      </c>
      <c r="AC82" s="173">
        <f t="shared" si="24"/>
        <v>30846</v>
      </c>
      <c r="AD82" s="121">
        <v>105638</v>
      </c>
      <c r="AE82" s="95">
        <v>0</v>
      </c>
      <c r="AF82" s="121">
        <v>100000</v>
      </c>
    </row>
    <row r="83" spans="1:32" ht="15.75" customHeight="1" thickBot="1" thickTop="1">
      <c r="A83" s="60">
        <f t="shared" si="18"/>
        <v>48</v>
      </c>
      <c r="B83" s="118" t="s">
        <v>71</v>
      </c>
      <c r="C83" s="110">
        <v>156675</v>
      </c>
      <c r="D83" s="119">
        <v>65020</v>
      </c>
      <c r="E83" s="119">
        <v>65020</v>
      </c>
      <c r="F83" s="119">
        <v>65020</v>
      </c>
      <c r="G83" s="119">
        <v>0</v>
      </c>
      <c r="H83" s="119">
        <v>0</v>
      </c>
      <c r="I83" s="119">
        <v>0</v>
      </c>
      <c r="J83" s="111">
        <v>0</v>
      </c>
      <c r="K83" s="111">
        <f t="shared" si="20"/>
        <v>65020</v>
      </c>
      <c r="L83" s="111">
        <f t="shared" si="6"/>
        <v>0</v>
      </c>
      <c r="M83" s="119">
        <v>68154</v>
      </c>
      <c r="N83" s="120">
        <v>23501</v>
      </c>
      <c r="O83" s="77" t="s">
        <v>179</v>
      </c>
      <c r="P83" s="74"/>
      <c r="Q83" s="74"/>
      <c r="R83" s="119">
        <v>0</v>
      </c>
      <c r="S83" s="111">
        <v>0</v>
      </c>
      <c r="T83" s="111">
        <v>20000</v>
      </c>
      <c r="U83" s="111">
        <v>0</v>
      </c>
      <c r="V83" s="114">
        <f t="shared" si="21"/>
        <v>20000</v>
      </c>
      <c r="W83" s="115">
        <f t="shared" si="22"/>
        <v>48154</v>
      </c>
      <c r="X83" s="115">
        <f t="shared" si="16"/>
        <v>23501</v>
      </c>
      <c r="Y83" s="111">
        <v>0</v>
      </c>
      <c r="Z83" s="111">
        <v>0</v>
      </c>
      <c r="AA83" s="111">
        <v>0</v>
      </c>
      <c r="AB83" s="116">
        <f t="shared" si="23"/>
        <v>0</v>
      </c>
      <c r="AC83" s="173">
        <f t="shared" si="24"/>
        <v>23501</v>
      </c>
      <c r="AD83" s="121">
        <v>85020</v>
      </c>
      <c r="AE83" s="95">
        <v>0</v>
      </c>
      <c r="AF83" s="121">
        <v>71655</v>
      </c>
    </row>
    <row r="84" spans="1:32" ht="15.75" customHeight="1" thickBot="1" thickTop="1">
      <c r="A84" s="60">
        <f t="shared" si="18"/>
        <v>49</v>
      </c>
      <c r="B84" s="118" t="s">
        <v>72</v>
      </c>
      <c r="C84" s="110">
        <v>96098</v>
      </c>
      <c r="D84" s="119">
        <v>39881</v>
      </c>
      <c r="E84" s="119">
        <v>39881</v>
      </c>
      <c r="F84" s="119">
        <v>0</v>
      </c>
      <c r="G84" s="119">
        <v>0</v>
      </c>
      <c r="H84" s="119">
        <v>0</v>
      </c>
      <c r="I84" s="119">
        <v>0</v>
      </c>
      <c r="J84" s="111">
        <v>0</v>
      </c>
      <c r="K84" s="111">
        <f t="shared" si="20"/>
        <v>0</v>
      </c>
      <c r="L84" s="111">
        <f t="shared" si="6"/>
        <v>39881</v>
      </c>
      <c r="M84" s="119">
        <v>41802</v>
      </c>
      <c r="N84" s="120">
        <v>14415</v>
      </c>
      <c r="O84" s="77" t="s">
        <v>181</v>
      </c>
      <c r="P84" s="74"/>
      <c r="Q84" s="74"/>
      <c r="R84" s="119">
        <v>0</v>
      </c>
      <c r="S84" s="111">
        <v>0</v>
      </c>
      <c r="T84" s="111">
        <v>0</v>
      </c>
      <c r="U84" s="111">
        <v>0</v>
      </c>
      <c r="V84" s="114">
        <f t="shared" si="21"/>
        <v>0</v>
      </c>
      <c r="W84" s="115">
        <f t="shared" si="22"/>
        <v>41802</v>
      </c>
      <c r="X84" s="115">
        <f t="shared" si="16"/>
        <v>14415</v>
      </c>
      <c r="Y84" s="111">
        <v>0</v>
      </c>
      <c r="Z84" s="111">
        <v>0</v>
      </c>
      <c r="AA84" s="111">
        <v>0</v>
      </c>
      <c r="AB84" s="116">
        <f t="shared" si="23"/>
        <v>0</v>
      </c>
      <c r="AC84" s="173">
        <f t="shared" si="24"/>
        <v>14415</v>
      </c>
      <c r="AD84" s="121">
        <v>0</v>
      </c>
      <c r="AE84" s="95">
        <v>0</v>
      </c>
      <c r="AF84" s="121">
        <v>96098</v>
      </c>
    </row>
    <row r="85" spans="1:32" ht="15.75" customHeight="1" thickBot="1" thickTop="1">
      <c r="A85" s="60">
        <f t="shared" si="18"/>
        <v>50</v>
      </c>
      <c r="B85" s="118" t="s">
        <v>73</v>
      </c>
      <c r="C85" s="110">
        <v>152208</v>
      </c>
      <c r="D85" s="119">
        <v>63166</v>
      </c>
      <c r="E85" s="119">
        <v>63166</v>
      </c>
      <c r="F85" s="119">
        <v>10000</v>
      </c>
      <c r="G85" s="119">
        <v>0</v>
      </c>
      <c r="H85" s="119">
        <v>0</v>
      </c>
      <c r="I85" s="119">
        <v>0</v>
      </c>
      <c r="J85" s="111">
        <v>0</v>
      </c>
      <c r="K85" s="111">
        <f t="shared" si="20"/>
        <v>10000</v>
      </c>
      <c r="L85" s="111">
        <f t="shared" si="6"/>
        <v>53166</v>
      </c>
      <c r="M85" s="119">
        <v>66211</v>
      </c>
      <c r="N85" s="120">
        <v>22831</v>
      </c>
      <c r="O85" s="77" t="s">
        <v>175</v>
      </c>
      <c r="P85" s="74"/>
      <c r="Q85" s="74"/>
      <c r="R85" s="119">
        <v>0</v>
      </c>
      <c r="S85" s="111">
        <v>0</v>
      </c>
      <c r="T85" s="111">
        <v>0</v>
      </c>
      <c r="U85" s="111">
        <v>0</v>
      </c>
      <c r="V85" s="114">
        <f t="shared" si="21"/>
        <v>0</v>
      </c>
      <c r="W85" s="115">
        <f t="shared" si="22"/>
        <v>66211</v>
      </c>
      <c r="X85" s="115">
        <f t="shared" si="16"/>
        <v>22831</v>
      </c>
      <c r="Y85" s="111">
        <v>0</v>
      </c>
      <c r="Z85" s="111">
        <v>0</v>
      </c>
      <c r="AA85" s="111">
        <v>0</v>
      </c>
      <c r="AB85" s="116">
        <f t="shared" si="23"/>
        <v>0</v>
      </c>
      <c r="AC85" s="173">
        <f t="shared" si="24"/>
        <v>22831</v>
      </c>
      <c r="AD85" s="121">
        <v>10000</v>
      </c>
      <c r="AE85" s="95">
        <v>0</v>
      </c>
      <c r="AF85" s="121">
        <v>142208</v>
      </c>
    </row>
    <row r="86" spans="1:32" ht="15.75" customHeight="1" thickBot="1" thickTop="1">
      <c r="A86" s="60">
        <f t="shared" si="18"/>
        <v>51</v>
      </c>
      <c r="B86" s="118" t="s">
        <v>74</v>
      </c>
      <c r="C86" s="110">
        <v>114730</v>
      </c>
      <c r="D86" s="119">
        <v>47613</v>
      </c>
      <c r="E86" s="119">
        <v>47613</v>
      </c>
      <c r="F86" s="119">
        <v>0</v>
      </c>
      <c r="G86" s="119">
        <v>0</v>
      </c>
      <c r="H86" s="119">
        <v>0</v>
      </c>
      <c r="I86" s="119">
        <v>0</v>
      </c>
      <c r="J86" s="111">
        <v>0</v>
      </c>
      <c r="K86" s="111">
        <f t="shared" si="20"/>
        <v>0</v>
      </c>
      <c r="L86" s="111">
        <f t="shared" si="6"/>
        <v>47613</v>
      </c>
      <c r="M86" s="119">
        <v>49907</v>
      </c>
      <c r="N86" s="120">
        <v>17210</v>
      </c>
      <c r="O86" s="77" t="s">
        <v>193</v>
      </c>
      <c r="P86" s="74"/>
      <c r="Q86" s="74"/>
      <c r="R86" s="119">
        <v>0</v>
      </c>
      <c r="S86" s="111">
        <v>0</v>
      </c>
      <c r="T86" s="111">
        <v>0</v>
      </c>
      <c r="U86" s="111">
        <v>0</v>
      </c>
      <c r="V86" s="114">
        <f t="shared" si="21"/>
        <v>0</v>
      </c>
      <c r="W86" s="115">
        <f t="shared" si="22"/>
        <v>49907</v>
      </c>
      <c r="X86" s="115">
        <f t="shared" si="16"/>
        <v>17210</v>
      </c>
      <c r="Y86" s="111">
        <v>0</v>
      </c>
      <c r="Z86" s="111">
        <v>0</v>
      </c>
      <c r="AA86" s="111">
        <v>0</v>
      </c>
      <c r="AB86" s="116">
        <f t="shared" si="23"/>
        <v>0</v>
      </c>
      <c r="AC86" s="173">
        <f t="shared" si="24"/>
        <v>17210</v>
      </c>
      <c r="AD86" s="121">
        <v>0</v>
      </c>
      <c r="AE86" s="95">
        <v>0</v>
      </c>
      <c r="AF86" s="121">
        <v>114730</v>
      </c>
    </row>
    <row r="87" spans="1:32" ht="15.75" customHeight="1" thickBot="1" thickTop="1">
      <c r="A87" s="60">
        <f t="shared" si="18"/>
        <v>52</v>
      </c>
      <c r="B87" s="118" t="s">
        <v>75</v>
      </c>
      <c r="C87" s="110">
        <v>219464</v>
      </c>
      <c r="D87" s="119">
        <v>91077</v>
      </c>
      <c r="E87" s="119">
        <v>91077</v>
      </c>
      <c r="F87" s="119">
        <v>20000</v>
      </c>
      <c r="G87" s="119">
        <v>0</v>
      </c>
      <c r="H87" s="119">
        <v>0</v>
      </c>
      <c r="I87" s="119">
        <v>71077</v>
      </c>
      <c r="J87" s="111">
        <v>0</v>
      </c>
      <c r="K87" s="111">
        <f t="shared" si="20"/>
        <v>91077</v>
      </c>
      <c r="L87" s="111">
        <f t="shared" si="6"/>
        <v>0</v>
      </c>
      <c r="M87" s="119">
        <v>95467</v>
      </c>
      <c r="N87" s="120">
        <v>32920</v>
      </c>
      <c r="O87" s="77" t="s">
        <v>160</v>
      </c>
      <c r="P87" s="74"/>
      <c r="Q87" s="74"/>
      <c r="R87" s="119">
        <v>0</v>
      </c>
      <c r="S87" s="111">
        <v>0</v>
      </c>
      <c r="T87" s="111">
        <v>7923</v>
      </c>
      <c r="U87" s="111">
        <v>0</v>
      </c>
      <c r="V87" s="114">
        <f t="shared" si="21"/>
        <v>7923</v>
      </c>
      <c r="W87" s="115">
        <f t="shared" si="22"/>
        <v>87544</v>
      </c>
      <c r="X87" s="115">
        <f t="shared" si="16"/>
        <v>32920</v>
      </c>
      <c r="Y87" s="111">
        <v>0</v>
      </c>
      <c r="Z87" s="111">
        <v>0</v>
      </c>
      <c r="AA87" s="111">
        <v>0</v>
      </c>
      <c r="AB87" s="116">
        <f t="shared" si="23"/>
        <v>0</v>
      </c>
      <c r="AC87" s="173">
        <f t="shared" si="24"/>
        <v>32920</v>
      </c>
      <c r="AD87" s="121">
        <v>99000</v>
      </c>
      <c r="AE87" s="182">
        <v>20464</v>
      </c>
      <c r="AF87" s="183">
        <v>100000</v>
      </c>
    </row>
    <row r="88" spans="1:32" ht="15.75" customHeight="1" thickBot="1" thickTop="1">
      <c r="A88" s="60">
        <f t="shared" si="18"/>
        <v>53</v>
      </c>
      <c r="B88" s="118" t="s">
        <v>76</v>
      </c>
      <c r="C88" s="110">
        <v>98820</v>
      </c>
      <c r="D88" s="119">
        <v>41010</v>
      </c>
      <c r="E88" s="119">
        <v>41010</v>
      </c>
      <c r="F88" s="119">
        <v>31000</v>
      </c>
      <c r="G88" s="119">
        <v>0</v>
      </c>
      <c r="H88" s="119">
        <v>0</v>
      </c>
      <c r="I88" s="119">
        <v>0</v>
      </c>
      <c r="J88" s="111">
        <v>0</v>
      </c>
      <c r="K88" s="111">
        <f t="shared" si="20"/>
        <v>31000</v>
      </c>
      <c r="L88" s="111">
        <f aca="true" t="shared" si="25" ref="L88:L133">SUM(D88-K88)</f>
        <v>10010</v>
      </c>
      <c r="M88" s="119">
        <v>42987</v>
      </c>
      <c r="N88" s="120">
        <v>14823</v>
      </c>
      <c r="O88" s="77" t="s">
        <v>199</v>
      </c>
      <c r="P88" s="74"/>
      <c r="Q88" s="74"/>
      <c r="R88" s="119">
        <v>0</v>
      </c>
      <c r="S88" s="111">
        <v>0</v>
      </c>
      <c r="T88" s="111">
        <v>0</v>
      </c>
      <c r="U88" s="111">
        <v>0</v>
      </c>
      <c r="V88" s="114">
        <f t="shared" si="21"/>
        <v>0</v>
      </c>
      <c r="W88" s="115">
        <f t="shared" si="22"/>
        <v>42987</v>
      </c>
      <c r="X88" s="115">
        <f t="shared" si="16"/>
        <v>14823</v>
      </c>
      <c r="Y88" s="111">
        <v>0</v>
      </c>
      <c r="Z88" s="111">
        <v>0</v>
      </c>
      <c r="AA88" s="111">
        <v>0</v>
      </c>
      <c r="AB88" s="116">
        <f t="shared" si="23"/>
        <v>0</v>
      </c>
      <c r="AC88" s="173">
        <f t="shared" si="24"/>
        <v>14823</v>
      </c>
      <c r="AD88" s="121">
        <v>31000</v>
      </c>
      <c r="AE88" s="95">
        <v>0</v>
      </c>
      <c r="AF88" s="121">
        <v>67820</v>
      </c>
    </row>
    <row r="89" spans="1:32" ht="15.75" customHeight="1" thickBot="1" thickTop="1">
      <c r="A89" s="60">
        <f t="shared" si="18"/>
        <v>54</v>
      </c>
      <c r="B89" s="118" t="s">
        <v>77</v>
      </c>
      <c r="C89" s="110">
        <v>416381</v>
      </c>
      <c r="D89" s="119">
        <v>172798</v>
      </c>
      <c r="E89" s="119">
        <v>172798</v>
      </c>
      <c r="F89" s="119">
        <v>48800</v>
      </c>
      <c r="G89" s="119">
        <v>50000</v>
      </c>
      <c r="H89" s="111">
        <v>20000</v>
      </c>
      <c r="I89" s="119">
        <v>48000</v>
      </c>
      <c r="J89" s="111">
        <v>0</v>
      </c>
      <c r="K89" s="111">
        <f t="shared" si="20"/>
        <v>166800</v>
      </c>
      <c r="L89" s="111">
        <f t="shared" si="25"/>
        <v>5998</v>
      </c>
      <c r="M89" s="119">
        <v>181126</v>
      </c>
      <c r="N89" s="120">
        <v>62457</v>
      </c>
      <c r="O89" s="77" t="s">
        <v>143</v>
      </c>
      <c r="P89" s="74"/>
      <c r="Q89" s="74"/>
      <c r="R89" s="119">
        <v>0</v>
      </c>
      <c r="S89" s="111">
        <v>0</v>
      </c>
      <c r="T89" s="111">
        <v>0</v>
      </c>
      <c r="U89" s="111">
        <v>0</v>
      </c>
      <c r="V89" s="114">
        <f t="shared" si="21"/>
        <v>0</v>
      </c>
      <c r="W89" s="115">
        <f t="shared" si="22"/>
        <v>181126</v>
      </c>
      <c r="X89" s="115">
        <f t="shared" si="16"/>
        <v>62457</v>
      </c>
      <c r="Y89" s="111">
        <v>0</v>
      </c>
      <c r="Z89" s="111">
        <v>0</v>
      </c>
      <c r="AA89" s="111">
        <v>0</v>
      </c>
      <c r="AB89" s="116">
        <f t="shared" si="23"/>
        <v>0</v>
      </c>
      <c r="AC89" s="173">
        <f t="shared" si="24"/>
        <v>62457</v>
      </c>
      <c r="AD89" s="121">
        <v>166800</v>
      </c>
      <c r="AE89" s="95">
        <v>0</v>
      </c>
      <c r="AF89" s="121">
        <v>249581</v>
      </c>
    </row>
    <row r="90" spans="1:32" ht="15.75" customHeight="1" thickBot="1" thickTop="1">
      <c r="A90" s="60">
        <f t="shared" si="18"/>
        <v>55</v>
      </c>
      <c r="B90" s="118" t="s">
        <v>78</v>
      </c>
      <c r="C90" s="110">
        <v>317519</v>
      </c>
      <c r="D90" s="119">
        <v>131770</v>
      </c>
      <c r="E90" s="119">
        <v>131770</v>
      </c>
      <c r="F90" s="119">
        <v>0</v>
      </c>
      <c r="G90" s="119">
        <v>120646</v>
      </c>
      <c r="H90" s="111">
        <v>11124</v>
      </c>
      <c r="I90" s="119">
        <v>0</v>
      </c>
      <c r="J90" s="111">
        <v>0</v>
      </c>
      <c r="K90" s="111">
        <f t="shared" si="20"/>
        <v>131770</v>
      </c>
      <c r="L90" s="111">
        <f t="shared" si="25"/>
        <v>0</v>
      </c>
      <c r="M90" s="119">
        <v>138121</v>
      </c>
      <c r="N90" s="120">
        <v>47628</v>
      </c>
      <c r="O90" s="77" t="s">
        <v>144</v>
      </c>
      <c r="P90" s="74"/>
      <c r="Q90" s="74"/>
      <c r="R90" s="119">
        <v>0</v>
      </c>
      <c r="S90" s="111">
        <v>20000</v>
      </c>
      <c r="T90" s="111">
        <v>100000</v>
      </c>
      <c r="U90" s="111">
        <v>0</v>
      </c>
      <c r="V90" s="114">
        <f t="shared" si="21"/>
        <v>120000</v>
      </c>
      <c r="W90" s="115">
        <f t="shared" si="22"/>
        <v>18121</v>
      </c>
      <c r="X90" s="115">
        <f t="shared" si="16"/>
        <v>47628</v>
      </c>
      <c r="Y90" s="111">
        <v>0</v>
      </c>
      <c r="Z90" s="111">
        <v>0</v>
      </c>
      <c r="AA90" s="111">
        <v>0</v>
      </c>
      <c r="AB90" s="116">
        <f t="shared" si="23"/>
        <v>0</v>
      </c>
      <c r="AC90" s="173">
        <f t="shared" si="24"/>
        <v>47628</v>
      </c>
      <c r="AD90" s="121">
        <v>251770</v>
      </c>
      <c r="AE90" s="95">
        <v>0</v>
      </c>
      <c r="AF90" s="121">
        <v>65749</v>
      </c>
    </row>
    <row r="91" spans="1:32" ht="15.75" customHeight="1" thickBot="1" thickTop="1">
      <c r="A91" s="60">
        <f t="shared" si="18"/>
        <v>56</v>
      </c>
      <c r="B91" s="118" t="s">
        <v>79</v>
      </c>
      <c r="C91" s="110">
        <v>157143</v>
      </c>
      <c r="D91" s="119">
        <v>65214</v>
      </c>
      <c r="E91" s="119">
        <v>65214</v>
      </c>
      <c r="F91" s="119">
        <v>25000</v>
      </c>
      <c r="G91" s="119">
        <v>0</v>
      </c>
      <c r="H91" s="119">
        <v>0</v>
      </c>
      <c r="I91" s="119">
        <v>30000</v>
      </c>
      <c r="J91" s="111">
        <v>0</v>
      </c>
      <c r="K91" s="111">
        <f t="shared" si="20"/>
        <v>55000</v>
      </c>
      <c r="L91" s="111">
        <f t="shared" si="25"/>
        <v>10214</v>
      </c>
      <c r="M91" s="119">
        <v>68358</v>
      </c>
      <c r="N91" s="120">
        <v>23571</v>
      </c>
      <c r="O91" s="77" t="s">
        <v>219</v>
      </c>
      <c r="P91" s="74"/>
      <c r="Q91" s="74"/>
      <c r="R91" s="119">
        <v>0</v>
      </c>
      <c r="S91" s="111">
        <v>0</v>
      </c>
      <c r="T91" s="111">
        <v>0</v>
      </c>
      <c r="U91" s="111">
        <v>0</v>
      </c>
      <c r="V91" s="114">
        <f t="shared" si="21"/>
        <v>0</v>
      </c>
      <c r="W91" s="115">
        <f t="shared" si="22"/>
        <v>68358</v>
      </c>
      <c r="X91" s="115">
        <f t="shared" si="16"/>
        <v>23571</v>
      </c>
      <c r="Y91" s="111">
        <v>0</v>
      </c>
      <c r="Z91" s="111">
        <v>0</v>
      </c>
      <c r="AA91" s="111">
        <v>0</v>
      </c>
      <c r="AB91" s="116">
        <f t="shared" si="23"/>
        <v>0</v>
      </c>
      <c r="AC91" s="173">
        <f t="shared" si="24"/>
        <v>23571</v>
      </c>
      <c r="AD91" s="121">
        <v>55000</v>
      </c>
      <c r="AE91" s="95">
        <v>56143</v>
      </c>
      <c r="AF91" s="121">
        <v>46000</v>
      </c>
    </row>
    <row r="92" spans="1:32" ht="15.75" customHeight="1" thickBot="1" thickTop="1">
      <c r="A92" s="60">
        <f t="shared" si="18"/>
        <v>57</v>
      </c>
      <c r="B92" s="118" t="s">
        <v>80</v>
      </c>
      <c r="C92" s="110">
        <v>185389</v>
      </c>
      <c r="D92" s="119">
        <v>76937</v>
      </c>
      <c r="E92" s="119">
        <v>76937</v>
      </c>
      <c r="F92" s="119">
        <v>0</v>
      </c>
      <c r="G92" s="119">
        <v>0</v>
      </c>
      <c r="H92" s="119">
        <v>0</v>
      </c>
      <c r="I92" s="119">
        <v>0</v>
      </c>
      <c r="J92" s="111">
        <v>0</v>
      </c>
      <c r="K92" s="111">
        <f t="shared" si="20"/>
        <v>0</v>
      </c>
      <c r="L92" s="111">
        <f t="shared" si="25"/>
        <v>76937</v>
      </c>
      <c r="M92" s="119">
        <v>80644</v>
      </c>
      <c r="N92" s="120">
        <v>27808</v>
      </c>
      <c r="O92" s="139" t="s">
        <v>225</v>
      </c>
      <c r="P92" s="74" t="s">
        <v>224</v>
      </c>
      <c r="Q92" s="74"/>
      <c r="R92" s="119">
        <v>0</v>
      </c>
      <c r="S92" s="111">
        <v>0</v>
      </c>
      <c r="T92" s="111">
        <v>0</v>
      </c>
      <c r="U92" s="111">
        <v>0</v>
      </c>
      <c r="V92" s="114">
        <f t="shared" si="21"/>
        <v>0</v>
      </c>
      <c r="W92" s="115">
        <f t="shared" si="22"/>
        <v>80644</v>
      </c>
      <c r="X92" s="115">
        <f t="shared" si="16"/>
        <v>27808</v>
      </c>
      <c r="Y92" s="111">
        <v>0</v>
      </c>
      <c r="Z92" s="111">
        <v>0</v>
      </c>
      <c r="AA92" s="111">
        <v>0</v>
      </c>
      <c r="AB92" s="116">
        <f t="shared" si="23"/>
        <v>0</v>
      </c>
      <c r="AC92" s="173">
        <f t="shared" si="24"/>
        <v>27808</v>
      </c>
      <c r="AD92" s="121">
        <v>0</v>
      </c>
      <c r="AE92" s="95">
        <v>0</v>
      </c>
      <c r="AF92" s="121">
        <v>185389</v>
      </c>
    </row>
    <row r="93" spans="1:32" ht="15.75" customHeight="1" thickBot="1" thickTop="1">
      <c r="A93" s="66">
        <f t="shared" si="18"/>
        <v>58</v>
      </c>
      <c r="B93" s="161" t="s">
        <v>81</v>
      </c>
      <c r="C93" s="110">
        <v>191898</v>
      </c>
      <c r="D93" s="119">
        <v>79637</v>
      </c>
      <c r="E93" s="119">
        <v>79637</v>
      </c>
      <c r="F93" s="119">
        <v>0</v>
      </c>
      <c r="G93" s="119">
        <v>0</v>
      </c>
      <c r="H93" s="119">
        <v>0</v>
      </c>
      <c r="I93" s="119">
        <v>0</v>
      </c>
      <c r="J93" s="111">
        <v>0</v>
      </c>
      <c r="K93" s="111">
        <f t="shared" si="20"/>
        <v>0</v>
      </c>
      <c r="L93" s="111">
        <f t="shared" si="25"/>
        <v>79637</v>
      </c>
      <c r="M93" s="119">
        <v>83476</v>
      </c>
      <c r="N93" s="120">
        <v>28785</v>
      </c>
      <c r="O93" s="77" t="s">
        <v>173</v>
      </c>
      <c r="P93" s="164"/>
      <c r="Q93" s="164"/>
      <c r="R93" s="119">
        <v>0</v>
      </c>
      <c r="S93" s="111">
        <v>0</v>
      </c>
      <c r="T93" s="111">
        <v>0</v>
      </c>
      <c r="U93" s="111">
        <v>0</v>
      </c>
      <c r="V93" s="114">
        <f t="shared" si="21"/>
        <v>0</v>
      </c>
      <c r="W93" s="115">
        <f t="shared" si="22"/>
        <v>83476</v>
      </c>
      <c r="X93" s="115">
        <f t="shared" si="16"/>
        <v>28785</v>
      </c>
      <c r="Y93" s="111">
        <v>0</v>
      </c>
      <c r="Z93" s="111">
        <v>0</v>
      </c>
      <c r="AA93" s="111">
        <v>0</v>
      </c>
      <c r="AB93" s="116">
        <f t="shared" si="23"/>
        <v>0</v>
      </c>
      <c r="AC93" s="173">
        <f t="shared" si="24"/>
        <v>28785</v>
      </c>
      <c r="AD93" s="121">
        <v>0</v>
      </c>
      <c r="AE93" s="95">
        <v>0</v>
      </c>
      <c r="AF93" s="121">
        <v>191898</v>
      </c>
    </row>
    <row r="94" spans="1:32" ht="15.75" customHeight="1" thickBot="1" thickTop="1">
      <c r="A94" s="67">
        <f t="shared" si="18"/>
        <v>59</v>
      </c>
      <c r="B94" s="165" t="s">
        <v>82</v>
      </c>
      <c r="C94" s="110">
        <v>89164</v>
      </c>
      <c r="D94" s="111">
        <v>37003</v>
      </c>
      <c r="E94" s="111">
        <v>37003</v>
      </c>
      <c r="F94" s="111">
        <v>37003</v>
      </c>
      <c r="G94" s="111">
        <v>0</v>
      </c>
      <c r="H94" s="119">
        <v>0</v>
      </c>
      <c r="I94" s="119">
        <v>0</v>
      </c>
      <c r="J94" s="111">
        <v>0</v>
      </c>
      <c r="K94" s="111">
        <f t="shared" si="20"/>
        <v>37003</v>
      </c>
      <c r="L94" s="111">
        <f t="shared" si="25"/>
        <v>0</v>
      </c>
      <c r="M94" s="111">
        <v>38786</v>
      </c>
      <c r="N94" s="112">
        <v>13375</v>
      </c>
      <c r="O94" s="113" t="s">
        <v>145</v>
      </c>
      <c r="P94" s="74"/>
      <c r="Q94" s="74"/>
      <c r="R94" s="111">
        <v>38786</v>
      </c>
      <c r="S94" s="111">
        <v>0</v>
      </c>
      <c r="T94" s="111">
        <v>0</v>
      </c>
      <c r="U94" s="111">
        <v>0</v>
      </c>
      <c r="V94" s="114">
        <f t="shared" si="21"/>
        <v>38786</v>
      </c>
      <c r="W94" s="115">
        <f t="shared" si="22"/>
        <v>0</v>
      </c>
      <c r="X94" s="115">
        <f t="shared" si="16"/>
        <v>13375</v>
      </c>
      <c r="Y94" s="111">
        <v>13375</v>
      </c>
      <c r="Z94" s="111">
        <v>0</v>
      </c>
      <c r="AA94" s="111">
        <v>0</v>
      </c>
      <c r="AB94" s="116">
        <f t="shared" si="23"/>
        <v>13375</v>
      </c>
      <c r="AC94" s="173">
        <f t="shared" si="24"/>
        <v>0</v>
      </c>
      <c r="AD94" s="121">
        <v>89164</v>
      </c>
      <c r="AE94" s="95">
        <v>0</v>
      </c>
      <c r="AF94" s="121">
        <v>0</v>
      </c>
    </row>
    <row r="95" spans="1:32" ht="15.75" customHeight="1" thickBot="1" thickTop="1">
      <c r="A95" s="63">
        <f t="shared" si="18"/>
        <v>60</v>
      </c>
      <c r="B95" s="109" t="s">
        <v>83</v>
      </c>
      <c r="C95" s="110">
        <v>222527</v>
      </c>
      <c r="D95" s="111">
        <v>92349</v>
      </c>
      <c r="E95" s="111">
        <v>92349</v>
      </c>
      <c r="F95" s="111">
        <v>92349</v>
      </c>
      <c r="G95" s="111">
        <v>0</v>
      </c>
      <c r="H95" s="119">
        <v>0</v>
      </c>
      <c r="I95" s="119">
        <v>0</v>
      </c>
      <c r="J95" s="111">
        <v>0</v>
      </c>
      <c r="K95" s="111">
        <f t="shared" si="20"/>
        <v>92349</v>
      </c>
      <c r="L95" s="111">
        <f t="shared" si="25"/>
        <v>0</v>
      </c>
      <c r="M95" s="119">
        <v>96799</v>
      </c>
      <c r="N95" s="120">
        <v>33379</v>
      </c>
      <c r="O95" s="77" t="s">
        <v>146</v>
      </c>
      <c r="P95" s="74"/>
      <c r="Q95" s="74"/>
      <c r="R95" s="119">
        <v>96799</v>
      </c>
      <c r="S95" s="111">
        <v>0</v>
      </c>
      <c r="T95" s="111">
        <v>0</v>
      </c>
      <c r="U95" s="111">
        <v>0</v>
      </c>
      <c r="V95" s="114">
        <f t="shared" si="21"/>
        <v>96799</v>
      </c>
      <c r="W95" s="115">
        <f t="shared" si="22"/>
        <v>0</v>
      </c>
      <c r="X95" s="115">
        <f t="shared" si="16"/>
        <v>33379</v>
      </c>
      <c r="Y95" s="111">
        <v>33379</v>
      </c>
      <c r="Z95" s="111">
        <v>0</v>
      </c>
      <c r="AA95" s="111">
        <v>0</v>
      </c>
      <c r="AB95" s="116">
        <f t="shared" si="23"/>
        <v>33379</v>
      </c>
      <c r="AC95" s="173">
        <f t="shared" si="24"/>
        <v>0</v>
      </c>
      <c r="AD95" s="121">
        <v>222527</v>
      </c>
      <c r="AE95" s="95">
        <v>0</v>
      </c>
      <c r="AF95" s="121">
        <v>0</v>
      </c>
    </row>
    <row r="96" spans="1:32" ht="15.75" customHeight="1" thickBot="1" thickTop="1">
      <c r="A96" s="60">
        <f t="shared" si="18"/>
        <v>61</v>
      </c>
      <c r="B96" s="118" t="s">
        <v>84</v>
      </c>
      <c r="C96" s="110">
        <v>91801</v>
      </c>
      <c r="D96" s="119">
        <v>38098</v>
      </c>
      <c r="E96" s="119">
        <v>38098</v>
      </c>
      <c r="F96" s="119">
        <v>0</v>
      </c>
      <c r="G96" s="119">
        <v>18031</v>
      </c>
      <c r="H96" s="119">
        <v>0</v>
      </c>
      <c r="I96" s="119">
        <v>0</v>
      </c>
      <c r="J96" s="111">
        <v>0</v>
      </c>
      <c r="K96" s="111">
        <f t="shared" si="20"/>
        <v>18031</v>
      </c>
      <c r="L96" s="111">
        <f t="shared" si="25"/>
        <v>20067</v>
      </c>
      <c r="M96" s="119">
        <v>39933</v>
      </c>
      <c r="N96" s="120">
        <v>13770</v>
      </c>
      <c r="O96" s="77" t="s">
        <v>147</v>
      </c>
      <c r="P96" s="74"/>
      <c r="Q96" s="74"/>
      <c r="R96" s="119">
        <v>0</v>
      </c>
      <c r="S96" s="111">
        <v>0</v>
      </c>
      <c r="T96" s="111">
        <v>0</v>
      </c>
      <c r="U96" s="111">
        <v>0</v>
      </c>
      <c r="V96" s="114">
        <f t="shared" si="21"/>
        <v>0</v>
      </c>
      <c r="W96" s="115">
        <f>SUM(M96-R96-S96-T96)</f>
        <v>39933</v>
      </c>
      <c r="X96" s="115">
        <f t="shared" si="16"/>
        <v>13770</v>
      </c>
      <c r="Y96" s="111">
        <v>0</v>
      </c>
      <c r="Z96" s="111">
        <v>0</v>
      </c>
      <c r="AA96" s="111">
        <v>0</v>
      </c>
      <c r="AB96" s="116">
        <f t="shared" si="23"/>
        <v>0</v>
      </c>
      <c r="AC96" s="173">
        <f t="shared" si="24"/>
        <v>13770</v>
      </c>
      <c r="AD96" s="121">
        <v>18031</v>
      </c>
      <c r="AE96" s="95">
        <v>0</v>
      </c>
      <c r="AF96" s="121">
        <v>73770</v>
      </c>
    </row>
    <row r="97" spans="1:32" ht="15.75" customHeight="1" thickBot="1" thickTop="1">
      <c r="A97" s="60">
        <f t="shared" si="18"/>
        <v>62</v>
      </c>
      <c r="B97" s="118" t="s">
        <v>85</v>
      </c>
      <c r="C97" s="110">
        <v>139999</v>
      </c>
      <c r="D97" s="119">
        <v>58100</v>
      </c>
      <c r="E97" s="119">
        <v>58100</v>
      </c>
      <c r="F97" s="119">
        <v>0</v>
      </c>
      <c r="G97" s="119">
        <v>58100</v>
      </c>
      <c r="H97" s="119">
        <v>0</v>
      </c>
      <c r="I97" s="119">
        <v>0</v>
      </c>
      <c r="J97" s="111">
        <v>0</v>
      </c>
      <c r="K97" s="111">
        <f t="shared" si="20"/>
        <v>58100</v>
      </c>
      <c r="L97" s="111">
        <f t="shared" si="25"/>
        <v>0</v>
      </c>
      <c r="M97" s="119">
        <v>60899</v>
      </c>
      <c r="N97" s="120">
        <v>21000</v>
      </c>
      <c r="O97" s="77" t="s">
        <v>148</v>
      </c>
      <c r="P97" s="74"/>
      <c r="Q97" s="74"/>
      <c r="R97" s="119">
        <v>60899</v>
      </c>
      <c r="S97" s="111">
        <v>0</v>
      </c>
      <c r="T97" s="111">
        <v>0</v>
      </c>
      <c r="U97" s="111">
        <v>0</v>
      </c>
      <c r="V97" s="114">
        <f t="shared" si="21"/>
        <v>60899</v>
      </c>
      <c r="W97" s="115">
        <f aca="true" t="shared" si="26" ref="W97:W133">SUM(M97-R97-S97-T97-U97)</f>
        <v>0</v>
      </c>
      <c r="X97" s="115">
        <f t="shared" si="16"/>
        <v>21000</v>
      </c>
      <c r="Y97" s="111">
        <v>0</v>
      </c>
      <c r="Z97" s="111">
        <v>21000</v>
      </c>
      <c r="AA97" s="111">
        <v>0</v>
      </c>
      <c r="AB97" s="116">
        <f t="shared" si="23"/>
        <v>21000</v>
      </c>
      <c r="AC97" s="173">
        <f t="shared" si="24"/>
        <v>0</v>
      </c>
      <c r="AD97" s="121">
        <v>139999</v>
      </c>
      <c r="AE97" s="95">
        <v>0</v>
      </c>
      <c r="AF97" s="121">
        <v>0</v>
      </c>
    </row>
    <row r="98" spans="1:32" ht="15.75" customHeight="1" thickBot="1" thickTop="1">
      <c r="A98" s="60">
        <f>SUM(A97+1)</f>
        <v>63</v>
      </c>
      <c r="B98" s="118" t="s">
        <v>86</v>
      </c>
      <c r="C98" s="110">
        <v>97501</v>
      </c>
      <c r="D98" s="119">
        <v>40463</v>
      </c>
      <c r="E98" s="119">
        <v>40463</v>
      </c>
      <c r="F98" s="119">
        <v>0</v>
      </c>
      <c r="G98" s="119">
        <v>0</v>
      </c>
      <c r="H98" s="119">
        <v>0</v>
      </c>
      <c r="I98" s="119">
        <v>38100</v>
      </c>
      <c r="J98" s="111">
        <v>2363</v>
      </c>
      <c r="K98" s="111">
        <f t="shared" si="20"/>
        <v>40463</v>
      </c>
      <c r="L98" s="111">
        <f t="shared" si="25"/>
        <v>0</v>
      </c>
      <c r="M98" s="119">
        <v>42413</v>
      </c>
      <c r="N98" s="120">
        <v>14625</v>
      </c>
      <c r="O98" s="77" t="s">
        <v>149</v>
      </c>
      <c r="P98" s="74"/>
      <c r="Q98" s="74"/>
      <c r="R98" s="119">
        <v>0</v>
      </c>
      <c r="S98" s="111">
        <v>0</v>
      </c>
      <c r="T98" s="111">
        <v>0</v>
      </c>
      <c r="U98" s="111">
        <v>42413</v>
      </c>
      <c r="V98" s="114">
        <f t="shared" si="21"/>
        <v>42413</v>
      </c>
      <c r="W98" s="115">
        <f t="shared" si="26"/>
        <v>0</v>
      </c>
      <c r="X98" s="115">
        <f t="shared" si="16"/>
        <v>14625</v>
      </c>
      <c r="Y98" s="111">
        <v>0</v>
      </c>
      <c r="Z98" s="111">
        <v>0</v>
      </c>
      <c r="AA98" s="111">
        <v>3224</v>
      </c>
      <c r="AB98" s="116">
        <f t="shared" si="23"/>
        <v>3224</v>
      </c>
      <c r="AC98" s="173">
        <f t="shared" si="24"/>
        <v>11401</v>
      </c>
      <c r="AD98" s="121">
        <v>38100</v>
      </c>
      <c r="AE98" s="95">
        <v>59401</v>
      </c>
      <c r="AF98" s="121">
        <v>0</v>
      </c>
    </row>
    <row r="99" spans="1:32" ht="15.75" customHeight="1" thickBot="1" thickTop="1">
      <c r="A99" s="60">
        <f t="shared" si="18"/>
        <v>64</v>
      </c>
      <c r="B99" s="118" t="s">
        <v>87</v>
      </c>
      <c r="C99" s="110">
        <v>248561</v>
      </c>
      <c r="D99" s="119">
        <v>103153</v>
      </c>
      <c r="E99" s="119">
        <v>103153</v>
      </c>
      <c r="F99" s="119">
        <v>0</v>
      </c>
      <c r="G99" s="119">
        <v>0</v>
      </c>
      <c r="H99" s="119">
        <v>0</v>
      </c>
      <c r="I99" s="119">
        <v>0</v>
      </c>
      <c r="J99" s="111">
        <v>0</v>
      </c>
      <c r="K99" s="111">
        <f t="shared" si="20"/>
        <v>0</v>
      </c>
      <c r="L99" s="111">
        <f t="shared" si="25"/>
        <v>103153</v>
      </c>
      <c r="M99" s="119">
        <v>108124</v>
      </c>
      <c r="N99" s="120">
        <v>37284</v>
      </c>
      <c r="O99" s="77" t="s">
        <v>149</v>
      </c>
      <c r="P99" s="74"/>
      <c r="Q99" s="74"/>
      <c r="R99" s="119">
        <v>0</v>
      </c>
      <c r="S99" s="111">
        <v>0</v>
      </c>
      <c r="T99" s="111">
        <v>0</v>
      </c>
      <c r="U99" s="111">
        <v>0</v>
      </c>
      <c r="V99" s="114">
        <f t="shared" si="21"/>
        <v>0</v>
      </c>
      <c r="W99" s="115">
        <f t="shared" si="26"/>
        <v>108124</v>
      </c>
      <c r="X99" s="115">
        <f t="shared" si="16"/>
        <v>37284</v>
      </c>
      <c r="Y99" s="111">
        <v>0</v>
      </c>
      <c r="Z99" s="111">
        <v>0</v>
      </c>
      <c r="AA99" s="111">
        <v>0</v>
      </c>
      <c r="AB99" s="116">
        <f t="shared" si="23"/>
        <v>0</v>
      </c>
      <c r="AC99" s="173">
        <f t="shared" si="24"/>
        <v>37284</v>
      </c>
      <c r="AD99" s="121">
        <v>0</v>
      </c>
      <c r="AE99" s="95">
        <v>0</v>
      </c>
      <c r="AF99" s="121">
        <v>248561</v>
      </c>
    </row>
    <row r="100" spans="1:32" ht="15.75" customHeight="1" thickBot="1" thickTop="1">
      <c r="A100" s="60">
        <f t="shared" si="18"/>
        <v>65</v>
      </c>
      <c r="B100" s="118" t="s">
        <v>88</v>
      </c>
      <c r="C100" s="110">
        <v>200576</v>
      </c>
      <c r="D100" s="119">
        <v>83239</v>
      </c>
      <c r="E100" s="119">
        <v>83239</v>
      </c>
      <c r="F100" s="119">
        <v>83239</v>
      </c>
      <c r="G100" s="119">
        <v>0</v>
      </c>
      <c r="H100" s="119">
        <v>0</v>
      </c>
      <c r="I100" s="119">
        <v>0</v>
      </c>
      <c r="J100" s="111">
        <v>0</v>
      </c>
      <c r="K100" s="111">
        <f aca="true" t="shared" si="27" ref="K100:K131">SUM(F100+G100+H100+I100+J100)</f>
        <v>83239</v>
      </c>
      <c r="L100" s="111">
        <f t="shared" si="25"/>
        <v>0</v>
      </c>
      <c r="M100" s="119">
        <v>87251</v>
      </c>
      <c r="N100" s="120">
        <v>30086</v>
      </c>
      <c r="O100" s="77" t="s">
        <v>188</v>
      </c>
      <c r="P100" s="74"/>
      <c r="Q100" s="74"/>
      <c r="R100" s="119">
        <v>0</v>
      </c>
      <c r="S100" s="111">
        <v>0</v>
      </c>
      <c r="T100" s="111">
        <v>0</v>
      </c>
      <c r="U100" s="111">
        <v>0</v>
      </c>
      <c r="V100" s="114">
        <f aca="true" t="shared" si="28" ref="V100:V131">SUM(R100+S100+T100+U100)</f>
        <v>0</v>
      </c>
      <c r="W100" s="115">
        <f t="shared" si="26"/>
        <v>87251</v>
      </c>
      <c r="X100" s="115">
        <f aca="true" t="shared" si="29" ref="X100:X133">SUM(C100-D100-M100)</f>
        <v>30086</v>
      </c>
      <c r="Y100" s="111">
        <v>0</v>
      </c>
      <c r="Z100" s="111">
        <v>0</v>
      </c>
      <c r="AA100" s="111">
        <v>0</v>
      </c>
      <c r="AB100" s="116">
        <f aca="true" t="shared" si="30" ref="AB100:AB131">SUM(Y100+Z100+AA100)</f>
        <v>0</v>
      </c>
      <c r="AC100" s="173">
        <f t="shared" si="24"/>
        <v>30086</v>
      </c>
      <c r="AD100" s="121">
        <v>83239</v>
      </c>
      <c r="AE100" s="95">
        <v>0</v>
      </c>
      <c r="AF100" s="121">
        <v>117337</v>
      </c>
    </row>
    <row r="101" spans="1:32" ht="15.75" customHeight="1" thickBot="1" thickTop="1">
      <c r="A101" s="60">
        <f t="shared" si="18"/>
        <v>66</v>
      </c>
      <c r="B101" s="118" t="s">
        <v>89</v>
      </c>
      <c r="C101" s="110">
        <v>127918</v>
      </c>
      <c r="D101" s="119">
        <v>53086</v>
      </c>
      <c r="E101" s="119">
        <v>53086</v>
      </c>
      <c r="F101" s="119">
        <v>53086</v>
      </c>
      <c r="G101" s="119">
        <v>0</v>
      </c>
      <c r="H101" s="119">
        <v>0</v>
      </c>
      <c r="I101" s="119">
        <v>0</v>
      </c>
      <c r="J101" s="111">
        <v>0</v>
      </c>
      <c r="K101" s="111">
        <f t="shared" si="27"/>
        <v>53086</v>
      </c>
      <c r="L101" s="111">
        <f t="shared" si="25"/>
        <v>0</v>
      </c>
      <c r="M101" s="119">
        <v>55644</v>
      </c>
      <c r="N101" s="120">
        <v>19188</v>
      </c>
      <c r="O101" s="77" t="s">
        <v>216</v>
      </c>
      <c r="P101" s="74"/>
      <c r="Q101" s="74"/>
      <c r="R101" s="119">
        <v>55644</v>
      </c>
      <c r="S101" s="111">
        <v>0</v>
      </c>
      <c r="T101" s="111">
        <v>0</v>
      </c>
      <c r="U101" s="111">
        <v>0</v>
      </c>
      <c r="V101" s="114">
        <f t="shared" si="28"/>
        <v>55644</v>
      </c>
      <c r="W101" s="115">
        <f t="shared" si="26"/>
        <v>0</v>
      </c>
      <c r="X101" s="115">
        <f t="shared" si="29"/>
        <v>19188</v>
      </c>
      <c r="Y101" s="111">
        <v>19188</v>
      </c>
      <c r="Z101" s="111">
        <v>0</v>
      </c>
      <c r="AA101" s="111">
        <v>0</v>
      </c>
      <c r="AB101" s="116">
        <f t="shared" si="30"/>
        <v>19188</v>
      </c>
      <c r="AC101" s="173">
        <f t="shared" si="24"/>
        <v>0</v>
      </c>
      <c r="AD101" s="121">
        <v>127918</v>
      </c>
      <c r="AE101" s="95">
        <v>0</v>
      </c>
      <c r="AF101" s="121">
        <v>0</v>
      </c>
    </row>
    <row r="102" spans="1:32" ht="15.75" customHeight="1" thickBot="1" thickTop="1">
      <c r="A102" s="60">
        <f t="shared" si="18"/>
        <v>67</v>
      </c>
      <c r="B102" s="118" t="s">
        <v>90</v>
      </c>
      <c r="C102" s="110">
        <v>97970</v>
      </c>
      <c r="D102" s="119">
        <v>40657</v>
      </c>
      <c r="E102" s="119">
        <v>40657</v>
      </c>
      <c r="F102" s="119">
        <v>1007</v>
      </c>
      <c r="G102" s="119">
        <v>0</v>
      </c>
      <c r="H102" s="119">
        <v>0</v>
      </c>
      <c r="I102" s="119">
        <v>39650</v>
      </c>
      <c r="J102" s="111">
        <v>0</v>
      </c>
      <c r="K102" s="111">
        <f t="shared" si="27"/>
        <v>40657</v>
      </c>
      <c r="L102" s="111">
        <f t="shared" si="25"/>
        <v>0</v>
      </c>
      <c r="M102" s="119">
        <v>42617</v>
      </c>
      <c r="N102" s="120">
        <v>14696</v>
      </c>
      <c r="O102" s="77" t="s">
        <v>207</v>
      </c>
      <c r="P102" s="74"/>
      <c r="Q102" s="74"/>
      <c r="R102" s="119">
        <v>0</v>
      </c>
      <c r="S102" s="111">
        <v>0</v>
      </c>
      <c r="T102" s="111">
        <v>42617</v>
      </c>
      <c r="U102" s="111">
        <v>0</v>
      </c>
      <c r="V102" s="114">
        <f t="shared" si="28"/>
        <v>42617</v>
      </c>
      <c r="W102" s="115">
        <f t="shared" si="26"/>
        <v>0</v>
      </c>
      <c r="X102" s="115">
        <f t="shared" si="29"/>
        <v>14696</v>
      </c>
      <c r="Y102" s="111">
        <v>0</v>
      </c>
      <c r="Z102" s="111">
        <v>14696</v>
      </c>
      <c r="AA102" s="111">
        <v>0</v>
      </c>
      <c r="AB102" s="116">
        <f t="shared" si="30"/>
        <v>14696</v>
      </c>
      <c r="AC102" s="173">
        <f t="shared" si="24"/>
        <v>0</v>
      </c>
      <c r="AD102" s="121">
        <v>97970</v>
      </c>
      <c r="AE102" s="95">
        <v>0</v>
      </c>
      <c r="AF102" s="121">
        <v>0</v>
      </c>
    </row>
    <row r="103" spans="1:32" ht="15.75" customHeight="1" thickBot="1" thickTop="1">
      <c r="A103" s="60">
        <f t="shared" si="18"/>
        <v>68</v>
      </c>
      <c r="B103" s="118" t="s">
        <v>91</v>
      </c>
      <c r="C103" s="110">
        <v>82570</v>
      </c>
      <c r="D103" s="119">
        <v>34267</v>
      </c>
      <c r="E103" s="119">
        <v>34267</v>
      </c>
      <c r="F103" s="119">
        <v>0</v>
      </c>
      <c r="G103" s="119">
        <v>0</v>
      </c>
      <c r="H103" s="119">
        <v>0</v>
      </c>
      <c r="I103" s="119">
        <v>10000</v>
      </c>
      <c r="J103" s="111">
        <v>0</v>
      </c>
      <c r="K103" s="111">
        <f t="shared" si="27"/>
        <v>10000</v>
      </c>
      <c r="L103" s="111">
        <f t="shared" si="25"/>
        <v>24267</v>
      </c>
      <c r="M103" s="119">
        <v>35918</v>
      </c>
      <c r="N103" s="120">
        <v>12385</v>
      </c>
      <c r="O103" s="77" t="s">
        <v>172</v>
      </c>
      <c r="P103" s="74"/>
      <c r="Q103" s="74"/>
      <c r="R103" s="119">
        <v>0</v>
      </c>
      <c r="S103" s="111">
        <v>0</v>
      </c>
      <c r="T103" s="111">
        <v>0</v>
      </c>
      <c r="U103" s="111">
        <v>0</v>
      </c>
      <c r="V103" s="114">
        <f t="shared" si="28"/>
        <v>0</v>
      </c>
      <c r="W103" s="115">
        <f t="shared" si="26"/>
        <v>35918</v>
      </c>
      <c r="X103" s="115">
        <f t="shared" si="29"/>
        <v>12385</v>
      </c>
      <c r="Y103" s="111">
        <v>0</v>
      </c>
      <c r="Z103" s="111">
        <v>0</v>
      </c>
      <c r="AA103" s="111">
        <v>0</v>
      </c>
      <c r="AB103" s="116">
        <f t="shared" si="30"/>
        <v>0</v>
      </c>
      <c r="AC103" s="173">
        <f t="shared" si="24"/>
        <v>12385</v>
      </c>
      <c r="AD103" s="121">
        <v>10000</v>
      </c>
      <c r="AE103" s="95">
        <v>0</v>
      </c>
      <c r="AF103" s="121">
        <v>72570</v>
      </c>
    </row>
    <row r="104" spans="1:32" ht="15.75" customHeight="1" thickBot="1" thickTop="1">
      <c r="A104" s="60">
        <f aca="true" t="shared" si="31" ref="A104:A133">SUM(A103+1)</f>
        <v>69</v>
      </c>
      <c r="B104" s="118" t="s">
        <v>92</v>
      </c>
      <c r="C104" s="110">
        <v>130215</v>
      </c>
      <c r="D104" s="119">
        <v>54039</v>
      </c>
      <c r="E104" s="119">
        <v>54039</v>
      </c>
      <c r="F104" s="119">
        <v>54039</v>
      </c>
      <c r="G104" s="119">
        <v>0</v>
      </c>
      <c r="H104" s="119">
        <v>0</v>
      </c>
      <c r="I104" s="119">
        <v>0</v>
      </c>
      <c r="J104" s="111">
        <v>0</v>
      </c>
      <c r="K104" s="111">
        <f t="shared" si="27"/>
        <v>54039</v>
      </c>
      <c r="L104" s="111">
        <f t="shared" si="25"/>
        <v>0</v>
      </c>
      <c r="M104" s="119">
        <v>56644</v>
      </c>
      <c r="N104" s="120">
        <v>19532</v>
      </c>
      <c r="O104" s="77" t="s">
        <v>150</v>
      </c>
      <c r="P104" s="74"/>
      <c r="Q104" s="74"/>
      <c r="R104" s="119">
        <v>45000</v>
      </c>
      <c r="S104" s="111">
        <v>5000</v>
      </c>
      <c r="T104" s="111">
        <v>5000</v>
      </c>
      <c r="U104" s="111">
        <v>0</v>
      </c>
      <c r="V104" s="114">
        <f t="shared" si="28"/>
        <v>55000</v>
      </c>
      <c r="W104" s="115">
        <f t="shared" si="26"/>
        <v>1644</v>
      </c>
      <c r="X104" s="115">
        <f t="shared" si="29"/>
        <v>19532</v>
      </c>
      <c r="Y104" s="111">
        <v>0</v>
      </c>
      <c r="Z104" s="111">
        <v>0</v>
      </c>
      <c r="AA104" s="111">
        <v>0</v>
      </c>
      <c r="AB104" s="116">
        <f t="shared" si="30"/>
        <v>0</v>
      </c>
      <c r="AC104" s="173">
        <f t="shared" si="24"/>
        <v>19532</v>
      </c>
      <c r="AD104" s="121">
        <v>109039</v>
      </c>
      <c r="AE104" s="95">
        <v>0</v>
      </c>
      <c r="AF104" s="121">
        <v>21176</v>
      </c>
    </row>
    <row r="105" spans="1:32" ht="15.75" customHeight="1" thickBot="1" thickTop="1">
      <c r="A105" s="60">
        <f t="shared" si="31"/>
        <v>70</v>
      </c>
      <c r="B105" s="118" t="s">
        <v>93</v>
      </c>
      <c r="C105" s="110">
        <v>289740</v>
      </c>
      <c r="D105" s="119">
        <v>120242</v>
      </c>
      <c r="E105" s="119">
        <v>120242</v>
      </c>
      <c r="F105" s="119">
        <v>18000</v>
      </c>
      <c r="G105" s="119">
        <v>0</v>
      </c>
      <c r="H105" s="119">
        <v>0</v>
      </c>
      <c r="I105" s="119">
        <v>0</v>
      </c>
      <c r="J105" s="111">
        <v>2336</v>
      </c>
      <c r="K105" s="111">
        <f t="shared" si="27"/>
        <v>20336</v>
      </c>
      <c r="L105" s="111">
        <f t="shared" si="25"/>
        <v>99906</v>
      </c>
      <c r="M105" s="119">
        <v>126037</v>
      </c>
      <c r="N105" s="120">
        <v>43461</v>
      </c>
      <c r="O105" s="77" t="s">
        <v>201</v>
      </c>
      <c r="P105" s="74"/>
      <c r="Q105" s="74"/>
      <c r="R105" s="119">
        <v>0</v>
      </c>
      <c r="S105" s="111">
        <v>0</v>
      </c>
      <c r="T105" s="111">
        <v>0</v>
      </c>
      <c r="U105" s="111">
        <v>0</v>
      </c>
      <c r="V105" s="114">
        <f t="shared" si="28"/>
        <v>0</v>
      </c>
      <c r="W105" s="115">
        <f t="shared" si="26"/>
        <v>126037</v>
      </c>
      <c r="X105" s="115">
        <f t="shared" si="29"/>
        <v>43461</v>
      </c>
      <c r="Y105" s="111">
        <v>0</v>
      </c>
      <c r="Z105" s="111">
        <v>0</v>
      </c>
      <c r="AA105" s="111">
        <v>0</v>
      </c>
      <c r="AB105" s="116">
        <f t="shared" si="30"/>
        <v>0</v>
      </c>
      <c r="AC105" s="173">
        <f t="shared" si="24"/>
        <v>43461</v>
      </c>
      <c r="AD105" s="121">
        <v>18000</v>
      </c>
      <c r="AE105" s="95">
        <v>2336</v>
      </c>
      <c r="AF105" s="121">
        <v>269404</v>
      </c>
    </row>
    <row r="106" spans="1:32" ht="15.75" customHeight="1" thickBot="1" thickTop="1">
      <c r="A106" s="60">
        <f t="shared" si="31"/>
        <v>71</v>
      </c>
      <c r="B106" s="118" t="s">
        <v>94</v>
      </c>
      <c r="C106" s="110">
        <v>160248</v>
      </c>
      <c r="D106" s="119">
        <v>66503</v>
      </c>
      <c r="E106" s="119">
        <v>66503</v>
      </c>
      <c r="F106" s="119">
        <v>0</v>
      </c>
      <c r="G106" s="119">
        <v>0</v>
      </c>
      <c r="H106" s="119">
        <v>0</v>
      </c>
      <c r="I106" s="119">
        <v>0</v>
      </c>
      <c r="J106" s="111">
        <v>0</v>
      </c>
      <c r="K106" s="111">
        <f t="shared" si="27"/>
        <v>0</v>
      </c>
      <c r="L106" s="111">
        <f t="shared" si="25"/>
        <v>66503</v>
      </c>
      <c r="M106" s="119">
        <v>69708</v>
      </c>
      <c r="N106" s="120">
        <v>24037</v>
      </c>
      <c r="O106" s="77" t="s">
        <v>151</v>
      </c>
      <c r="P106" s="74"/>
      <c r="Q106" s="74"/>
      <c r="R106" s="119">
        <v>0</v>
      </c>
      <c r="S106" s="111">
        <v>0</v>
      </c>
      <c r="T106" s="111">
        <v>0</v>
      </c>
      <c r="U106" s="111">
        <v>0</v>
      </c>
      <c r="V106" s="114">
        <f t="shared" si="28"/>
        <v>0</v>
      </c>
      <c r="W106" s="115">
        <f t="shared" si="26"/>
        <v>69708</v>
      </c>
      <c r="X106" s="115">
        <f t="shared" si="29"/>
        <v>24037</v>
      </c>
      <c r="Y106" s="111">
        <v>0</v>
      </c>
      <c r="Z106" s="111">
        <v>0</v>
      </c>
      <c r="AA106" s="111">
        <v>0</v>
      </c>
      <c r="AB106" s="116">
        <f t="shared" si="30"/>
        <v>0</v>
      </c>
      <c r="AC106" s="173">
        <f t="shared" si="24"/>
        <v>24037</v>
      </c>
      <c r="AD106" s="121">
        <v>0</v>
      </c>
      <c r="AE106" s="95">
        <v>0</v>
      </c>
      <c r="AF106" s="121">
        <v>160248</v>
      </c>
    </row>
    <row r="107" spans="1:32" ht="15.75" customHeight="1" thickBot="1" thickTop="1">
      <c r="A107" s="60">
        <f t="shared" si="31"/>
        <v>72</v>
      </c>
      <c r="B107" s="118" t="s">
        <v>95</v>
      </c>
      <c r="C107" s="110">
        <v>188835</v>
      </c>
      <c r="D107" s="119">
        <v>78367</v>
      </c>
      <c r="E107" s="119">
        <v>78367</v>
      </c>
      <c r="F107" s="119">
        <v>0</v>
      </c>
      <c r="G107" s="119">
        <v>0</v>
      </c>
      <c r="H107" s="119">
        <v>0</v>
      </c>
      <c r="I107" s="119">
        <v>50000</v>
      </c>
      <c r="J107" s="111">
        <v>0</v>
      </c>
      <c r="K107" s="111">
        <f t="shared" si="27"/>
        <v>50000</v>
      </c>
      <c r="L107" s="111">
        <f t="shared" si="25"/>
        <v>28367</v>
      </c>
      <c r="M107" s="119">
        <v>82143</v>
      </c>
      <c r="N107" s="120">
        <v>28325</v>
      </c>
      <c r="O107" s="139" t="s">
        <v>227</v>
      </c>
      <c r="P107" s="74" t="s">
        <v>224</v>
      </c>
      <c r="Q107" s="74"/>
      <c r="R107" s="119">
        <v>0</v>
      </c>
      <c r="S107" s="111">
        <v>0</v>
      </c>
      <c r="T107" s="111">
        <v>0</v>
      </c>
      <c r="U107" s="111">
        <v>0</v>
      </c>
      <c r="V107" s="114">
        <f t="shared" si="28"/>
        <v>0</v>
      </c>
      <c r="W107" s="115">
        <f t="shared" si="26"/>
        <v>82143</v>
      </c>
      <c r="X107" s="115">
        <f t="shared" si="29"/>
        <v>28325</v>
      </c>
      <c r="Y107" s="111">
        <v>0</v>
      </c>
      <c r="Z107" s="111">
        <v>0</v>
      </c>
      <c r="AA107" s="111">
        <v>0</v>
      </c>
      <c r="AB107" s="116">
        <f t="shared" si="30"/>
        <v>0</v>
      </c>
      <c r="AC107" s="173">
        <f t="shared" si="24"/>
        <v>28325</v>
      </c>
      <c r="AD107" s="121">
        <v>50000</v>
      </c>
      <c r="AE107" s="95">
        <v>0</v>
      </c>
      <c r="AF107" s="121">
        <v>138835</v>
      </c>
    </row>
    <row r="108" spans="1:32" ht="15.75" customHeight="1" thickBot="1" thickTop="1">
      <c r="A108" s="60">
        <f t="shared" si="31"/>
        <v>73</v>
      </c>
      <c r="B108" s="118" t="s">
        <v>96</v>
      </c>
      <c r="C108" s="110">
        <v>222441</v>
      </c>
      <c r="D108" s="119">
        <v>92313</v>
      </c>
      <c r="E108" s="119">
        <v>92313</v>
      </c>
      <c r="F108" s="119">
        <v>0</v>
      </c>
      <c r="G108" s="119">
        <v>0</v>
      </c>
      <c r="H108" s="111">
        <v>11000</v>
      </c>
      <c r="I108" s="119">
        <v>0</v>
      </c>
      <c r="J108" s="111">
        <v>0</v>
      </c>
      <c r="K108" s="111">
        <f t="shared" si="27"/>
        <v>11000</v>
      </c>
      <c r="L108" s="111">
        <f t="shared" si="25"/>
        <v>81313</v>
      </c>
      <c r="M108" s="119">
        <v>96762</v>
      </c>
      <c r="N108" s="120">
        <v>33366</v>
      </c>
      <c r="O108" s="77" t="s">
        <v>176</v>
      </c>
      <c r="P108" s="74"/>
      <c r="Q108" s="74"/>
      <c r="R108" s="119">
        <v>0</v>
      </c>
      <c r="S108" s="111">
        <v>0</v>
      </c>
      <c r="T108" s="111">
        <v>0</v>
      </c>
      <c r="U108" s="111">
        <v>0</v>
      </c>
      <c r="V108" s="114">
        <f t="shared" si="28"/>
        <v>0</v>
      </c>
      <c r="W108" s="115">
        <f t="shared" si="26"/>
        <v>96762</v>
      </c>
      <c r="X108" s="115">
        <f t="shared" si="29"/>
        <v>33366</v>
      </c>
      <c r="Y108" s="111">
        <v>0</v>
      </c>
      <c r="Z108" s="111">
        <v>0</v>
      </c>
      <c r="AA108" s="111">
        <v>25000</v>
      </c>
      <c r="AB108" s="116">
        <f t="shared" si="30"/>
        <v>25000</v>
      </c>
      <c r="AC108" s="173">
        <f t="shared" si="24"/>
        <v>8366</v>
      </c>
      <c r="AD108" s="121">
        <v>11000</v>
      </c>
      <c r="AE108" s="95">
        <v>50000</v>
      </c>
      <c r="AF108" s="121">
        <v>161441</v>
      </c>
    </row>
    <row r="109" spans="1:32" ht="15.75" customHeight="1" thickBot="1" thickTop="1">
      <c r="A109" s="60">
        <f t="shared" si="31"/>
        <v>74</v>
      </c>
      <c r="B109" s="118" t="s">
        <v>97</v>
      </c>
      <c r="C109" s="110">
        <v>104989</v>
      </c>
      <c r="D109" s="119">
        <v>43570</v>
      </c>
      <c r="E109" s="119">
        <v>43570</v>
      </c>
      <c r="F109" s="119">
        <v>43570</v>
      </c>
      <c r="G109" s="119">
        <v>0</v>
      </c>
      <c r="H109" s="119">
        <v>0</v>
      </c>
      <c r="I109" s="119">
        <v>0</v>
      </c>
      <c r="J109" s="111">
        <v>0</v>
      </c>
      <c r="K109" s="111">
        <f t="shared" si="27"/>
        <v>43570</v>
      </c>
      <c r="L109" s="111">
        <f t="shared" si="25"/>
        <v>0</v>
      </c>
      <c r="M109" s="119">
        <v>45670</v>
      </c>
      <c r="N109" s="120">
        <v>15749</v>
      </c>
      <c r="O109" s="77" t="s">
        <v>205</v>
      </c>
      <c r="P109" s="74"/>
      <c r="Q109" s="74"/>
      <c r="R109" s="119">
        <v>29190</v>
      </c>
      <c r="S109" s="111">
        <v>16480</v>
      </c>
      <c r="T109" s="111">
        <v>0</v>
      </c>
      <c r="U109" s="111">
        <v>0</v>
      </c>
      <c r="V109" s="114">
        <f t="shared" si="28"/>
        <v>45670</v>
      </c>
      <c r="W109" s="115">
        <f t="shared" si="26"/>
        <v>0</v>
      </c>
      <c r="X109" s="115">
        <f t="shared" si="29"/>
        <v>15749</v>
      </c>
      <c r="Y109" s="111">
        <v>749</v>
      </c>
      <c r="Z109" s="111">
        <v>15000</v>
      </c>
      <c r="AA109" s="111">
        <v>0</v>
      </c>
      <c r="AB109" s="116">
        <f t="shared" si="30"/>
        <v>15749</v>
      </c>
      <c r="AC109" s="173">
        <f t="shared" si="24"/>
        <v>0</v>
      </c>
      <c r="AD109" s="121">
        <v>104989</v>
      </c>
      <c r="AE109" s="95">
        <v>0</v>
      </c>
      <c r="AF109" s="121">
        <v>0</v>
      </c>
    </row>
    <row r="110" spans="1:32" ht="15.75" customHeight="1" thickBot="1" thickTop="1">
      <c r="A110" s="60">
        <f t="shared" si="31"/>
        <v>75</v>
      </c>
      <c r="B110" s="118" t="s">
        <v>98</v>
      </c>
      <c r="C110" s="110">
        <v>184411</v>
      </c>
      <c r="D110" s="119">
        <v>76530</v>
      </c>
      <c r="E110" s="119">
        <v>76530</v>
      </c>
      <c r="F110" s="119">
        <v>0</v>
      </c>
      <c r="G110" s="119">
        <v>0</v>
      </c>
      <c r="H110" s="119">
        <v>0</v>
      </c>
      <c r="I110" s="119">
        <v>0</v>
      </c>
      <c r="J110" s="111">
        <v>0</v>
      </c>
      <c r="K110" s="111">
        <f t="shared" si="27"/>
        <v>0</v>
      </c>
      <c r="L110" s="111">
        <f t="shared" si="25"/>
        <v>76530</v>
      </c>
      <c r="M110" s="119">
        <v>80219</v>
      </c>
      <c r="N110" s="120">
        <v>27662</v>
      </c>
      <c r="O110" s="77" t="s">
        <v>215</v>
      </c>
      <c r="P110" s="74"/>
      <c r="Q110" s="74"/>
      <c r="R110" s="119">
        <v>0</v>
      </c>
      <c r="S110" s="111">
        <v>0</v>
      </c>
      <c r="T110" s="111">
        <v>0</v>
      </c>
      <c r="U110" s="111">
        <v>0</v>
      </c>
      <c r="V110" s="114">
        <f t="shared" si="28"/>
        <v>0</v>
      </c>
      <c r="W110" s="115">
        <f t="shared" si="26"/>
        <v>80219</v>
      </c>
      <c r="X110" s="115">
        <f t="shared" si="29"/>
        <v>27662</v>
      </c>
      <c r="Y110" s="111">
        <v>0</v>
      </c>
      <c r="Z110" s="111">
        <v>0</v>
      </c>
      <c r="AA110" s="111">
        <v>0</v>
      </c>
      <c r="AB110" s="116">
        <f t="shared" si="30"/>
        <v>0</v>
      </c>
      <c r="AC110" s="173">
        <f t="shared" si="24"/>
        <v>27662</v>
      </c>
      <c r="AD110" s="121">
        <v>0</v>
      </c>
      <c r="AE110" s="95">
        <v>0</v>
      </c>
      <c r="AF110" s="121">
        <v>184411</v>
      </c>
    </row>
    <row r="111" spans="1:32" ht="15.75" customHeight="1" thickBot="1" thickTop="1">
      <c r="A111" s="60">
        <f t="shared" si="31"/>
        <v>76</v>
      </c>
      <c r="B111" s="118" t="s">
        <v>99</v>
      </c>
      <c r="C111" s="110">
        <v>132342</v>
      </c>
      <c r="D111" s="119">
        <v>54922</v>
      </c>
      <c r="E111" s="119">
        <v>54922</v>
      </c>
      <c r="F111" s="119">
        <v>54922</v>
      </c>
      <c r="G111" s="119">
        <v>0</v>
      </c>
      <c r="H111" s="119">
        <v>0</v>
      </c>
      <c r="I111" s="119">
        <v>0</v>
      </c>
      <c r="J111" s="111">
        <v>0</v>
      </c>
      <c r="K111" s="111">
        <f t="shared" si="27"/>
        <v>54922</v>
      </c>
      <c r="L111" s="111">
        <f t="shared" si="25"/>
        <v>0</v>
      </c>
      <c r="M111" s="119">
        <v>57569</v>
      </c>
      <c r="N111" s="120">
        <v>19851</v>
      </c>
      <c r="O111" s="77" t="s">
        <v>152</v>
      </c>
      <c r="P111" s="74"/>
      <c r="Q111" s="74"/>
      <c r="R111" s="119">
        <v>57569</v>
      </c>
      <c r="S111" s="111">
        <v>0</v>
      </c>
      <c r="T111" s="111">
        <v>0</v>
      </c>
      <c r="U111" s="111">
        <v>0</v>
      </c>
      <c r="V111" s="114">
        <f t="shared" si="28"/>
        <v>57569</v>
      </c>
      <c r="W111" s="115">
        <f t="shared" si="26"/>
        <v>0</v>
      </c>
      <c r="X111" s="115">
        <f t="shared" si="29"/>
        <v>19851</v>
      </c>
      <c r="Y111" s="111">
        <v>19851</v>
      </c>
      <c r="Z111" s="111">
        <v>0</v>
      </c>
      <c r="AA111" s="111">
        <v>0</v>
      </c>
      <c r="AB111" s="116">
        <f t="shared" si="30"/>
        <v>19851</v>
      </c>
      <c r="AC111" s="173">
        <f aca="true" t="shared" si="32" ref="AC111:AC133">X111-Y111-Z111-AA111</f>
        <v>0</v>
      </c>
      <c r="AD111" s="121">
        <v>132342</v>
      </c>
      <c r="AE111" s="95">
        <v>0</v>
      </c>
      <c r="AF111" s="121">
        <v>0</v>
      </c>
    </row>
    <row r="112" spans="1:32" ht="15.75" customHeight="1" thickBot="1" thickTop="1">
      <c r="A112" s="60">
        <f t="shared" si="31"/>
        <v>77</v>
      </c>
      <c r="B112" s="118" t="s">
        <v>100</v>
      </c>
      <c r="C112" s="110">
        <v>223931</v>
      </c>
      <c r="D112" s="119">
        <v>92931</v>
      </c>
      <c r="E112" s="119">
        <v>92931</v>
      </c>
      <c r="F112" s="119">
        <v>68500</v>
      </c>
      <c r="G112" s="119">
        <v>0</v>
      </c>
      <c r="H112" s="119">
        <v>0</v>
      </c>
      <c r="I112" s="119">
        <v>0</v>
      </c>
      <c r="J112" s="111">
        <v>0</v>
      </c>
      <c r="K112" s="111">
        <f t="shared" si="27"/>
        <v>68500</v>
      </c>
      <c r="L112" s="111">
        <f t="shared" si="25"/>
        <v>24431</v>
      </c>
      <c r="M112" s="119">
        <v>97410</v>
      </c>
      <c r="N112" s="120">
        <v>33590</v>
      </c>
      <c r="O112" s="139" t="s">
        <v>232</v>
      </c>
      <c r="P112" s="74"/>
      <c r="Q112" s="74"/>
      <c r="R112" s="119">
        <v>0</v>
      </c>
      <c r="S112" s="111">
        <v>0</v>
      </c>
      <c r="T112" s="111">
        <v>0</v>
      </c>
      <c r="U112" s="111">
        <v>0</v>
      </c>
      <c r="V112" s="114">
        <f t="shared" si="28"/>
        <v>0</v>
      </c>
      <c r="W112" s="115">
        <f t="shared" si="26"/>
        <v>97410</v>
      </c>
      <c r="X112" s="115">
        <f t="shared" si="29"/>
        <v>33590</v>
      </c>
      <c r="Y112" s="111">
        <v>0</v>
      </c>
      <c r="Z112" s="111">
        <v>0</v>
      </c>
      <c r="AA112" s="111">
        <v>0</v>
      </c>
      <c r="AB112" s="116">
        <f t="shared" si="30"/>
        <v>0</v>
      </c>
      <c r="AC112" s="173">
        <f t="shared" si="32"/>
        <v>33590</v>
      </c>
      <c r="AD112" s="121">
        <v>68500</v>
      </c>
      <c r="AE112" s="95">
        <v>0</v>
      </c>
      <c r="AF112" s="121">
        <v>155431</v>
      </c>
    </row>
    <row r="113" spans="1:32" ht="15.75" customHeight="1" thickBot="1" thickTop="1">
      <c r="A113" s="60">
        <f t="shared" si="31"/>
        <v>78</v>
      </c>
      <c r="B113" s="118" t="s">
        <v>101</v>
      </c>
      <c r="C113" s="110">
        <v>241542</v>
      </c>
      <c r="D113" s="119">
        <v>100240</v>
      </c>
      <c r="E113" s="119">
        <v>100240</v>
      </c>
      <c r="F113" s="119">
        <v>0</v>
      </c>
      <c r="G113" s="119">
        <v>0</v>
      </c>
      <c r="H113" s="119">
        <v>0</v>
      </c>
      <c r="I113" s="119">
        <v>0</v>
      </c>
      <c r="J113" s="111">
        <v>0</v>
      </c>
      <c r="K113" s="111">
        <f t="shared" si="27"/>
        <v>0</v>
      </c>
      <c r="L113" s="111">
        <f t="shared" si="25"/>
        <v>100240</v>
      </c>
      <c r="M113" s="119">
        <v>105071</v>
      </c>
      <c r="N113" s="120">
        <v>36231</v>
      </c>
      <c r="O113" s="77" t="s">
        <v>222</v>
      </c>
      <c r="P113" s="74"/>
      <c r="Q113" s="74"/>
      <c r="R113" s="119">
        <v>0</v>
      </c>
      <c r="S113" s="111">
        <v>0</v>
      </c>
      <c r="T113" s="111">
        <v>0</v>
      </c>
      <c r="U113" s="111">
        <v>0</v>
      </c>
      <c r="V113" s="114">
        <f t="shared" si="28"/>
        <v>0</v>
      </c>
      <c r="W113" s="115">
        <f t="shared" si="26"/>
        <v>105071</v>
      </c>
      <c r="X113" s="115">
        <f t="shared" si="29"/>
        <v>36231</v>
      </c>
      <c r="Y113" s="111">
        <v>0</v>
      </c>
      <c r="Z113" s="111">
        <v>0</v>
      </c>
      <c r="AA113" s="111">
        <v>0</v>
      </c>
      <c r="AB113" s="116">
        <f t="shared" si="30"/>
        <v>0</v>
      </c>
      <c r="AC113" s="173">
        <f t="shared" si="32"/>
        <v>36231</v>
      </c>
      <c r="AD113" s="121">
        <v>0</v>
      </c>
      <c r="AE113" s="95">
        <v>0</v>
      </c>
      <c r="AF113" s="121">
        <v>241542</v>
      </c>
    </row>
    <row r="114" spans="1:32" ht="15.75" customHeight="1" thickBot="1" thickTop="1">
      <c r="A114" s="60">
        <f t="shared" si="31"/>
        <v>79</v>
      </c>
      <c r="B114" s="118" t="s">
        <v>102</v>
      </c>
      <c r="C114" s="110">
        <v>148252</v>
      </c>
      <c r="D114" s="119">
        <v>61525</v>
      </c>
      <c r="E114" s="119">
        <v>61525</v>
      </c>
      <c r="F114" s="119">
        <v>59000</v>
      </c>
      <c r="G114" s="119">
        <v>2525</v>
      </c>
      <c r="H114" s="119">
        <v>0</v>
      </c>
      <c r="I114" s="119">
        <v>0</v>
      </c>
      <c r="J114" s="111">
        <v>0</v>
      </c>
      <c r="K114" s="111">
        <f t="shared" si="27"/>
        <v>61525</v>
      </c>
      <c r="L114" s="111">
        <f t="shared" si="25"/>
        <v>0</v>
      </c>
      <c r="M114" s="119">
        <v>64489</v>
      </c>
      <c r="N114" s="120">
        <v>22238</v>
      </c>
      <c r="O114" s="77" t="s">
        <v>144</v>
      </c>
      <c r="P114" s="74"/>
      <c r="Q114" s="74"/>
      <c r="R114" s="119">
        <v>40000</v>
      </c>
      <c r="S114" s="111">
        <v>10000</v>
      </c>
      <c r="T114" s="111">
        <v>14489</v>
      </c>
      <c r="U114" s="111">
        <v>0</v>
      </c>
      <c r="V114" s="114">
        <f t="shared" si="28"/>
        <v>64489</v>
      </c>
      <c r="W114" s="115">
        <f t="shared" si="26"/>
        <v>0</v>
      </c>
      <c r="X114" s="115">
        <f t="shared" si="29"/>
        <v>22238</v>
      </c>
      <c r="Y114" s="111">
        <v>0</v>
      </c>
      <c r="Z114" s="111">
        <v>22238</v>
      </c>
      <c r="AA114" s="111">
        <v>0</v>
      </c>
      <c r="AB114" s="116">
        <f t="shared" si="30"/>
        <v>22238</v>
      </c>
      <c r="AC114" s="173">
        <f t="shared" si="32"/>
        <v>0</v>
      </c>
      <c r="AD114" s="121">
        <v>148252</v>
      </c>
      <c r="AE114" s="95">
        <v>0</v>
      </c>
      <c r="AF114" s="121">
        <v>0</v>
      </c>
    </row>
    <row r="115" spans="1:32" ht="15.75" customHeight="1" thickBot="1" thickTop="1">
      <c r="A115" s="60">
        <f t="shared" si="31"/>
        <v>80</v>
      </c>
      <c r="B115" s="118" t="s">
        <v>103</v>
      </c>
      <c r="C115" s="110">
        <v>266556</v>
      </c>
      <c r="D115" s="119">
        <v>110621</v>
      </c>
      <c r="E115" s="119">
        <v>110621</v>
      </c>
      <c r="F115" s="119">
        <v>110621</v>
      </c>
      <c r="G115" s="119">
        <v>0</v>
      </c>
      <c r="H115" s="119">
        <v>0</v>
      </c>
      <c r="I115" s="119">
        <v>0</v>
      </c>
      <c r="J115" s="111">
        <v>0</v>
      </c>
      <c r="K115" s="111">
        <f t="shared" si="27"/>
        <v>110621</v>
      </c>
      <c r="L115" s="111">
        <f t="shared" si="25"/>
        <v>0</v>
      </c>
      <c r="M115" s="119">
        <v>115952</v>
      </c>
      <c r="N115" s="120">
        <v>39983</v>
      </c>
      <c r="O115" s="77" t="s">
        <v>209</v>
      </c>
      <c r="P115" s="74"/>
      <c r="Q115" s="74"/>
      <c r="R115" s="119">
        <v>0</v>
      </c>
      <c r="S115" s="111">
        <v>0</v>
      </c>
      <c r="T115" s="111">
        <v>115952</v>
      </c>
      <c r="U115" s="111">
        <v>0</v>
      </c>
      <c r="V115" s="114">
        <f t="shared" si="28"/>
        <v>115952</v>
      </c>
      <c r="W115" s="115">
        <f t="shared" si="26"/>
        <v>0</v>
      </c>
      <c r="X115" s="115">
        <f t="shared" si="29"/>
        <v>39983</v>
      </c>
      <c r="Y115" s="111">
        <v>0</v>
      </c>
      <c r="Z115" s="111">
        <v>39983</v>
      </c>
      <c r="AA115" s="111">
        <v>0</v>
      </c>
      <c r="AB115" s="116">
        <f t="shared" si="30"/>
        <v>39983</v>
      </c>
      <c r="AC115" s="173">
        <f t="shared" si="32"/>
        <v>0</v>
      </c>
      <c r="AD115" s="121">
        <v>266556</v>
      </c>
      <c r="AE115" s="95">
        <v>0</v>
      </c>
      <c r="AF115" s="121">
        <v>0</v>
      </c>
    </row>
    <row r="116" spans="1:32" ht="15.75" customHeight="1" thickBot="1" thickTop="1">
      <c r="A116" s="60">
        <f t="shared" si="31"/>
        <v>81</v>
      </c>
      <c r="B116" s="118" t="s">
        <v>104</v>
      </c>
      <c r="C116" s="110">
        <v>115581</v>
      </c>
      <c r="D116" s="119">
        <v>47966</v>
      </c>
      <c r="E116" s="119">
        <v>47966</v>
      </c>
      <c r="F116" s="119">
        <v>0</v>
      </c>
      <c r="G116" s="119">
        <v>0</v>
      </c>
      <c r="H116" s="119">
        <v>0</v>
      </c>
      <c r="I116" s="119">
        <v>3581</v>
      </c>
      <c r="J116" s="111">
        <v>21600</v>
      </c>
      <c r="K116" s="111">
        <f t="shared" si="27"/>
        <v>25181</v>
      </c>
      <c r="L116" s="111">
        <f t="shared" si="25"/>
        <v>22785</v>
      </c>
      <c r="M116" s="119">
        <v>50278</v>
      </c>
      <c r="N116" s="120">
        <v>17337</v>
      </c>
      <c r="O116" s="77" t="s">
        <v>166</v>
      </c>
      <c r="P116" s="74"/>
      <c r="Q116" s="74"/>
      <c r="R116" s="119">
        <v>0</v>
      </c>
      <c r="S116" s="111">
        <v>0</v>
      </c>
      <c r="T116" s="111">
        <v>0</v>
      </c>
      <c r="U116" s="111">
        <v>0</v>
      </c>
      <c r="V116" s="114">
        <f t="shared" si="28"/>
        <v>0</v>
      </c>
      <c r="W116" s="115">
        <f t="shared" si="26"/>
        <v>50278</v>
      </c>
      <c r="X116" s="115">
        <f t="shared" si="29"/>
        <v>17337</v>
      </c>
      <c r="Y116" s="111">
        <v>0</v>
      </c>
      <c r="Z116" s="111">
        <v>0</v>
      </c>
      <c r="AA116" s="111">
        <v>0</v>
      </c>
      <c r="AB116" s="116">
        <f t="shared" si="30"/>
        <v>0</v>
      </c>
      <c r="AC116" s="173">
        <f t="shared" si="32"/>
        <v>17337</v>
      </c>
      <c r="AD116" s="121">
        <v>3581</v>
      </c>
      <c r="AE116" s="95">
        <v>21600</v>
      </c>
      <c r="AF116" s="121">
        <v>90400</v>
      </c>
    </row>
    <row r="117" spans="1:32" ht="15.75" customHeight="1" thickBot="1" thickTop="1">
      <c r="A117" s="60">
        <f t="shared" si="31"/>
        <v>82</v>
      </c>
      <c r="B117" s="118" t="s">
        <v>105</v>
      </c>
      <c r="C117" s="110">
        <v>178838</v>
      </c>
      <c r="D117" s="119">
        <v>74218</v>
      </c>
      <c r="E117" s="119">
        <v>74218</v>
      </c>
      <c r="F117" s="119">
        <v>0</v>
      </c>
      <c r="G117" s="119">
        <v>0</v>
      </c>
      <c r="H117" s="119">
        <v>0</v>
      </c>
      <c r="I117" s="119">
        <v>0</v>
      </c>
      <c r="J117" s="111">
        <v>0</v>
      </c>
      <c r="K117" s="111">
        <f t="shared" si="27"/>
        <v>0</v>
      </c>
      <c r="L117" s="111">
        <f t="shared" si="25"/>
        <v>74218</v>
      </c>
      <c r="M117" s="119">
        <v>77795</v>
      </c>
      <c r="N117" s="120">
        <v>26825</v>
      </c>
      <c r="O117" s="77" t="s">
        <v>203</v>
      </c>
      <c r="P117" s="74"/>
      <c r="Q117" s="74"/>
      <c r="R117" s="119">
        <v>0</v>
      </c>
      <c r="S117" s="111">
        <v>0</v>
      </c>
      <c r="T117" s="111">
        <v>0</v>
      </c>
      <c r="U117" s="111">
        <v>0</v>
      </c>
      <c r="V117" s="114">
        <f t="shared" si="28"/>
        <v>0</v>
      </c>
      <c r="W117" s="115">
        <f t="shared" si="26"/>
        <v>77795</v>
      </c>
      <c r="X117" s="115">
        <f t="shared" si="29"/>
        <v>26825</v>
      </c>
      <c r="Y117" s="111">
        <v>0</v>
      </c>
      <c r="Z117" s="111">
        <v>0</v>
      </c>
      <c r="AA117" s="111">
        <v>0</v>
      </c>
      <c r="AB117" s="116">
        <f t="shared" si="30"/>
        <v>0</v>
      </c>
      <c r="AC117" s="173">
        <f t="shared" si="32"/>
        <v>26825</v>
      </c>
      <c r="AD117" s="121">
        <v>0</v>
      </c>
      <c r="AE117" s="95">
        <v>0</v>
      </c>
      <c r="AF117" s="121">
        <v>178838</v>
      </c>
    </row>
    <row r="118" spans="1:32" ht="15.75" customHeight="1" thickBot="1" thickTop="1">
      <c r="A118" s="60">
        <f t="shared" si="31"/>
        <v>83</v>
      </c>
      <c r="B118" s="118" t="s">
        <v>106</v>
      </c>
      <c r="C118" s="110">
        <v>350019</v>
      </c>
      <c r="D118" s="119">
        <v>145258</v>
      </c>
      <c r="E118" s="119">
        <v>145258</v>
      </c>
      <c r="F118" s="119">
        <v>0</v>
      </c>
      <c r="G118" s="119">
        <v>0</v>
      </c>
      <c r="H118" s="119">
        <v>0</v>
      </c>
      <c r="I118" s="119">
        <v>145258</v>
      </c>
      <c r="J118" s="111">
        <v>0</v>
      </c>
      <c r="K118" s="111">
        <f t="shared" si="27"/>
        <v>145258</v>
      </c>
      <c r="L118" s="111">
        <f t="shared" si="25"/>
        <v>0</v>
      </c>
      <c r="M118" s="119">
        <v>152258</v>
      </c>
      <c r="N118" s="120">
        <v>52503</v>
      </c>
      <c r="O118" s="77" t="s">
        <v>153</v>
      </c>
      <c r="P118" s="74"/>
      <c r="Q118" s="74"/>
      <c r="R118" s="119">
        <v>0</v>
      </c>
      <c r="S118" s="111">
        <v>0</v>
      </c>
      <c r="T118" s="111">
        <v>52503</v>
      </c>
      <c r="U118" s="111">
        <v>0</v>
      </c>
      <c r="V118" s="114">
        <f t="shared" si="28"/>
        <v>52503</v>
      </c>
      <c r="W118" s="115">
        <f t="shared" si="26"/>
        <v>99755</v>
      </c>
      <c r="X118" s="115">
        <f t="shared" si="29"/>
        <v>52503</v>
      </c>
      <c r="Y118" s="111">
        <v>0</v>
      </c>
      <c r="Z118" s="111">
        <v>0</v>
      </c>
      <c r="AA118" s="111">
        <v>0</v>
      </c>
      <c r="AB118" s="116">
        <f t="shared" si="30"/>
        <v>0</v>
      </c>
      <c r="AC118" s="173">
        <f t="shared" si="32"/>
        <v>52503</v>
      </c>
      <c r="AD118" s="121">
        <v>197761</v>
      </c>
      <c r="AE118" s="95">
        <v>0</v>
      </c>
      <c r="AF118" s="121">
        <v>152258</v>
      </c>
    </row>
    <row r="119" spans="1:32" ht="15.75" customHeight="1" thickBot="1" thickTop="1">
      <c r="A119" s="60">
        <f t="shared" si="31"/>
        <v>84</v>
      </c>
      <c r="B119" s="118" t="s">
        <v>107</v>
      </c>
      <c r="C119" s="110">
        <v>139021</v>
      </c>
      <c r="D119" s="119">
        <v>57694</v>
      </c>
      <c r="E119" s="119">
        <v>57694</v>
      </c>
      <c r="F119" s="119">
        <v>0</v>
      </c>
      <c r="G119" s="119">
        <v>0</v>
      </c>
      <c r="H119" s="119">
        <v>0</v>
      </c>
      <c r="I119" s="119">
        <v>57694</v>
      </c>
      <c r="J119" s="111">
        <v>0</v>
      </c>
      <c r="K119" s="111">
        <f t="shared" si="27"/>
        <v>57694</v>
      </c>
      <c r="L119" s="111">
        <f t="shared" si="25"/>
        <v>0</v>
      </c>
      <c r="M119" s="119">
        <v>60474</v>
      </c>
      <c r="N119" s="120">
        <v>20853</v>
      </c>
      <c r="O119" s="77" t="s">
        <v>154</v>
      </c>
      <c r="P119" s="74"/>
      <c r="Q119" s="74"/>
      <c r="R119" s="119">
        <v>0</v>
      </c>
      <c r="S119" s="111">
        <v>0</v>
      </c>
      <c r="T119" s="111">
        <v>60474</v>
      </c>
      <c r="U119" s="111">
        <v>0</v>
      </c>
      <c r="V119" s="114">
        <f t="shared" si="28"/>
        <v>60474</v>
      </c>
      <c r="W119" s="115">
        <f t="shared" si="26"/>
        <v>0</v>
      </c>
      <c r="X119" s="115">
        <f t="shared" si="29"/>
        <v>20853</v>
      </c>
      <c r="Y119" s="111">
        <v>0</v>
      </c>
      <c r="Z119" s="111">
        <v>20862</v>
      </c>
      <c r="AA119" s="111">
        <v>0</v>
      </c>
      <c r="AB119" s="116">
        <f t="shared" si="30"/>
        <v>20862</v>
      </c>
      <c r="AC119" s="173">
        <f t="shared" si="32"/>
        <v>-9</v>
      </c>
      <c r="AD119" s="121">
        <v>139030</v>
      </c>
      <c r="AE119" s="95">
        <v>0</v>
      </c>
      <c r="AF119" s="121">
        <v>-9</v>
      </c>
    </row>
    <row r="120" spans="1:32" ht="15.75" customHeight="1" thickBot="1" thickTop="1">
      <c r="A120" s="60">
        <f t="shared" si="31"/>
        <v>85</v>
      </c>
      <c r="B120" s="118" t="s">
        <v>108</v>
      </c>
      <c r="C120" s="110">
        <v>252815</v>
      </c>
      <c r="D120" s="119">
        <v>104918</v>
      </c>
      <c r="E120" s="119">
        <v>104918</v>
      </c>
      <c r="F120" s="119">
        <v>104918</v>
      </c>
      <c r="G120" s="119">
        <v>0</v>
      </c>
      <c r="H120" s="119">
        <v>0</v>
      </c>
      <c r="I120" s="119">
        <v>0</v>
      </c>
      <c r="J120" s="111">
        <v>0</v>
      </c>
      <c r="K120" s="111">
        <f t="shared" si="27"/>
        <v>104918</v>
      </c>
      <c r="L120" s="111">
        <f t="shared" si="25"/>
        <v>0</v>
      </c>
      <c r="M120" s="119">
        <v>109975</v>
      </c>
      <c r="N120" s="120">
        <v>37922</v>
      </c>
      <c r="O120" s="77" t="s">
        <v>155</v>
      </c>
      <c r="P120" s="74"/>
      <c r="Q120" s="74"/>
      <c r="R120" s="119">
        <v>109975</v>
      </c>
      <c r="S120" s="111">
        <v>0</v>
      </c>
      <c r="T120" s="111">
        <v>0</v>
      </c>
      <c r="U120" s="111">
        <v>0</v>
      </c>
      <c r="V120" s="114">
        <f t="shared" si="28"/>
        <v>109975</v>
      </c>
      <c r="W120" s="115">
        <f t="shared" si="26"/>
        <v>0</v>
      </c>
      <c r="X120" s="115">
        <f t="shared" si="29"/>
        <v>37922</v>
      </c>
      <c r="Y120" s="111">
        <v>35842</v>
      </c>
      <c r="Z120" s="111">
        <v>0</v>
      </c>
      <c r="AA120" s="111">
        <v>0</v>
      </c>
      <c r="AB120" s="116">
        <f t="shared" si="30"/>
        <v>35842</v>
      </c>
      <c r="AC120" s="173">
        <f t="shared" si="32"/>
        <v>2080</v>
      </c>
      <c r="AD120" s="121">
        <v>250735</v>
      </c>
      <c r="AE120" s="182">
        <v>2080</v>
      </c>
      <c r="AF120" s="183">
        <v>0</v>
      </c>
    </row>
    <row r="121" spans="1:32" ht="15.75" customHeight="1" thickBot="1" thickTop="1">
      <c r="A121" s="60">
        <f t="shared" si="31"/>
        <v>86</v>
      </c>
      <c r="B121" s="118" t="s">
        <v>109</v>
      </c>
      <c r="C121" s="110">
        <v>322113</v>
      </c>
      <c r="D121" s="119">
        <v>133677</v>
      </c>
      <c r="E121" s="119">
        <v>133677</v>
      </c>
      <c r="F121" s="119">
        <v>0</v>
      </c>
      <c r="G121" s="119">
        <v>0</v>
      </c>
      <c r="H121" s="119">
        <v>0</v>
      </c>
      <c r="I121" s="119">
        <v>133677</v>
      </c>
      <c r="J121" s="111">
        <v>0</v>
      </c>
      <c r="K121" s="111">
        <f t="shared" si="27"/>
        <v>133677</v>
      </c>
      <c r="L121" s="111">
        <f t="shared" si="25"/>
        <v>0</v>
      </c>
      <c r="M121" s="119">
        <v>140119</v>
      </c>
      <c r="N121" s="120">
        <v>48317</v>
      </c>
      <c r="O121" s="77" t="s">
        <v>196</v>
      </c>
      <c r="P121" s="74"/>
      <c r="Q121" s="74"/>
      <c r="R121" s="119">
        <v>0</v>
      </c>
      <c r="S121" s="111">
        <v>0</v>
      </c>
      <c r="T121" s="111">
        <v>16983</v>
      </c>
      <c r="U121" s="111">
        <v>123136</v>
      </c>
      <c r="V121" s="114">
        <f t="shared" si="28"/>
        <v>140119</v>
      </c>
      <c r="W121" s="115">
        <f t="shared" si="26"/>
        <v>0</v>
      </c>
      <c r="X121" s="115">
        <f t="shared" si="29"/>
        <v>48317</v>
      </c>
      <c r="Y121" s="111">
        <v>0</v>
      </c>
      <c r="Z121" s="111">
        <v>0</v>
      </c>
      <c r="AA121" s="111">
        <v>15542</v>
      </c>
      <c r="AB121" s="116">
        <f t="shared" si="30"/>
        <v>15542</v>
      </c>
      <c r="AC121" s="173">
        <f t="shared" si="32"/>
        <v>32775</v>
      </c>
      <c r="AD121" s="121">
        <v>150660</v>
      </c>
      <c r="AE121" s="95">
        <v>138678</v>
      </c>
      <c r="AF121" s="121">
        <v>32775</v>
      </c>
    </row>
    <row r="122" spans="1:32" ht="15.75" customHeight="1" thickBot="1" thickTop="1">
      <c r="A122" s="60">
        <f t="shared" si="31"/>
        <v>87</v>
      </c>
      <c r="B122" s="118" t="s">
        <v>110</v>
      </c>
      <c r="C122" s="110">
        <v>96949</v>
      </c>
      <c r="D122" s="119">
        <v>40234</v>
      </c>
      <c r="E122" s="119">
        <v>40234</v>
      </c>
      <c r="F122" s="119">
        <v>0</v>
      </c>
      <c r="G122" s="119">
        <v>20000</v>
      </c>
      <c r="H122" s="119">
        <v>0</v>
      </c>
      <c r="I122" s="119">
        <v>20234</v>
      </c>
      <c r="J122" s="111">
        <v>0</v>
      </c>
      <c r="K122" s="111">
        <f t="shared" si="27"/>
        <v>40234</v>
      </c>
      <c r="L122" s="111">
        <f t="shared" si="25"/>
        <v>0</v>
      </c>
      <c r="M122" s="119">
        <v>42173</v>
      </c>
      <c r="N122" s="120">
        <v>14542</v>
      </c>
      <c r="O122" s="77" t="s">
        <v>156</v>
      </c>
      <c r="P122" s="74"/>
      <c r="Q122" s="74"/>
      <c r="R122" s="119">
        <v>0</v>
      </c>
      <c r="S122" s="111">
        <v>0</v>
      </c>
      <c r="T122" s="111">
        <v>42173</v>
      </c>
      <c r="U122" s="111">
        <v>0</v>
      </c>
      <c r="V122" s="114">
        <f t="shared" si="28"/>
        <v>42173</v>
      </c>
      <c r="W122" s="115">
        <f t="shared" si="26"/>
        <v>0</v>
      </c>
      <c r="X122" s="115">
        <f t="shared" si="29"/>
        <v>14542</v>
      </c>
      <c r="Y122" s="111">
        <v>0</v>
      </c>
      <c r="Z122" s="111">
        <v>14542</v>
      </c>
      <c r="AA122" s="111">
        <v>0</v>
      </c>
      <c r="AB122" s="116">
        <f t="shared" si="30"/>
        <v>14542</v>
      </c>
      <c r="AC122" s="173">
        <f t="shared" si="32"/>
        <v>0</v>
      </c>
      <c r="AD122" s="121">
        <v>96949</v>
      </c>
      <c r="AE122" s="95">
        <v>0</v>
      </c>
      <c r="AF122" s="121">
        <v>0</v>
      </c>
    </row>
    <row r="123" spans="1:32" ht="15.75" customHeight="1" thickBot="1" thickTop="1">
      <c r="A123" s="60">
        <f t="shared" si="31"/>
        <v>88</v>
      </c>
      <c r="B123" s="118" t="s">
        <v>111</v>
      </c>
      <c r="C123" s="110">
        <v>198747</v>
      </c>
      <c r="D123" s="119">
        <v>82480</v>
      </c>
      <c r="E123" s="119">
        <v>82480</v>
      </c>
      <c r="F123" s="119">
        <v>0</v>
      </c>
      <c r="G123" s="119">
        <v>0</v>
      </c>
      <c r="H123" s="119">
        <v>0</v>
      </c>
      <c r="I123" s="119">
        <v>82480</v>
      </c>
      <c r="J123" s="111">
        <v>0</v>
      </c>
      <c r="K123" s="111">
        <f t="shared" si="27"/>
        <v>82480</v>
      </c>
      <c r="L123" s="111">
        <f t="shared" si="25"/>
        <v>0</v>
      </c>
      <c r="M123" s="119">
        <v>86455</v>
      </c>
      <c r="N123" s="120">
        <v>29812</v>
      </c>
      <c r="O123" s="77" t="s">
        <v>213</v>
      </c>
      <c r="P123" s="74"/>
      <c r="Q123" s="74"/>
      <c r="R123" s="119">
        <v>0</v>
      </c>
      <c r="S123" s="111">
        <v>0</v>
      </c>
      <c r="T123" s="111">
        <v>86455</v>
      </c>
      <c r="U123" s="111">
        <v>0</v>
      </c>
      <c r="V123" s="114">
        <f t="shared" si="28"/>
        <v>86455</v>
      </c>
      <c r="W123" s="115">
        <f t="shared" si="26"/>
        <v>0</v>
      </c>
      <c r="X123" s="115">
        <f t="shared" si="29"/>
        <v>29812</v>
      </c>
      <c r="Y123" s="111">
        <v>0</v>
      </c>
      <c r="Z123" s="111">
        <v>815</v>
      </c>
      <c r="AA123" s="111">
        <v>0</v>
      </c>
      <c r="AB123" s="116">
        <f t="shared" si="30"/>
        <v>815</v>
      </c>
      <c r="AC123" s="173">
        <f t="shared" si="32"/>
        <v>28997</v>
      </c>
      <c r="AD123" s="121">
        <v>169750</v>
      </c>
      <c r="AE123" s="95">
        <v>0</v>
      </c>
      <c r="AF123" s="121">
        <v>28997</v>
      </c>
    </row>
    <row r="124" spans="1:32" ht="15.75" customHeight="1" thickBot="1" thickTop="1">
      <c r="A124" s="60">
        <f t="shared" si="31"/>
        <v>89</v>
      </c>
      <c r="B124" s="118" t="s">
        <v>112</v>
      </c>
      <c r="C124" s="110">
        <v>157866</v>
      </c>
      <c r="D124" s="119">
        <v>65514</v>
      </c>
      <c r="E124" s="119">
        <v>65514</v>
      </c>
      <c r="F124" s="119">
        <v>0</v>
      </c>
      <c r="G124" s="119">
        <v>0</v>
      </c>
      <c r="H124" s="119">
        <v>0</v>
      </c>
      <c r="I124" s="119">
        <v>0</v>
      </c>
      <c r="J124" s="111">
        <v>0</v>
      </c>
      <c r="K124" s="111">
        <f t="shared" si="27"/>
        <v>0</v>
      </c>
      <c r="L124" s="111">
        <f t="shared" si="25"/>
        <v>65514</v>
      </c>
      <c r="M124" s="119">
        <v>68672</v>
      </c>
      <c r="N124" s="120">
        <v>23680</v>
      </c>
      <c r="O124" s="77" t="s">
        <v>157</v>
      </c>
      <c r="P124" s="74"/>
      <c r="Q124" s="74"/>
      <c r="R124" s="119">
        <v>0</v>
      </c>
      <c r="S124" s="111">
        <v>0</v>
      </c>
      <c r="T124" s="111">
        <v>0</v>
      </c>
      <c r="U124" s="111">
        <v>0</v>
      </c>
      <c r="V124" s="114">
        <f t="shared" si="28"/>
        <v>0</v>
      </c>
      <c r="W124" s="115">
        <f t="shared" si="26"/>
        <v>68672</v>
      </c>
      <c r="X124" s="115">
        <f t="shared" si="29"/>
        <v>23680</v>
      </c>
      <c r="Y124" s="111">
        <v>0</v>
      </c>
      <c r="Z124" s="111">
        <v>0</v>
      </c>
      <c r="AA124" s="111">
        <v>0</v>
      </c>
      <c r="AB124" s="116">
        <f t="shared" si="30"/>
        <v>0</v>
      </c>
      <c r="AC124" s="173">
        <f t="shared" si="32"/>
        <v>23680</v>
      </c>
      <c r="AD124" s="121">
        <v>0</v>
      </c>
      <c r="AE124" s="95">
        <v>0</v>
      </c>
      <c r="AF124" s="121">
        <v>157866</v>
      </c>
    </row>
    <row r="125" spans="1:32" ht="15.75" customHeight="1" thickBot="1" thickTop="1">
      <c r="A125" s="60">
        <f t="shared" si="31"/>
        <v>90</v>
      </c>
      <c r="B125" s="118" t="s">
        <v>113</v>
      </c>
      <c r="C125" s="110">
        <v>262557</v>
      </c>
      <c r="D125" s="119">
        <v>108961</v>
      </c>
      <c r="E125" s="119">
        <v>108961</v>
      </c>
      <c r="F125" s="119">
        <v>0</v>
      </c>
      <c r="G125" s="119">
        <v>7870</v>
      </c>
      <c r="H125" s="119">
        <v>0</v>
      </c>
      <c r="I125" s="119">
        <v>0</v>
      </c>
      <c r="J125" s="111">
        <v>0</v>
      </c>
      <c r="K125" s="111">
        <f t="shared" si="27"/>
        <v>7870</v>
      </c>
      <c r="L125" s="111">
        <f t="shared" si="25"/>
        <v>101091</v>
      </c>
      <c r="M125" s="119">
        <v>114212</v>
      </c>
      <c r="N125" s="120">
        <v>39384</v>
      </c>
      <c r="O125" s="77" t="s">
        <v>158</v>
      </c>
      <c r="P125" s="74"/>
      <c r="Q125" s="74"/>
      <c r="R125" s="119">
        <v>0</v>
      </c>
      <c r="S125" s="111">
        <v>0</v>
      </c>
      <c r="T125" s="111">
        <v>0</v>
      </c>
      <c r="U125" s="111">
        <v>0</v>
      </c>
      <c r="V125" s="114">
        <f t="shared" si="28"/>
        <v>0</v>
      </c>
      <c r="W125" s="115">
        <f t="shared" si="26"/>
        <v>114212</v>
      </c>
      <c r="X125" s="115">
        <f t="shared" si="29"/>
        <v>39384</v>
      </c>
      <c r="Y125" s="111">
        <v>0</v>
      </c>
      <c r="Z125" s="111">
        <v>0</v>
      </c>
      <c r="AA125" s="111">
        <v>0</v>
      </c>
      <c r="AB125" s="116">
        <f t="shared" si="30"/>
        <v>0</v>
      </c>
      <c r="AC125" s="173">
        <f t="shared" si="32"/>
        <v>39384</v>
      </c>
      <c r="AD125" s="121">
        <v>7870</v>
      </c>
      <c r="AE125" s="95">
        <v>20000</v>
      </c>
      <c r="AF125" s="121">
        <v>234687</v>
      </c>
    </row>
    <row r="126" spans="1:32" ht="15.75" customHeight="1" thickBot="1" thickTop="1">
      <c r="A126" s="60">
        <f t="shared" si="31"/>
        <v>91</v>
      </c>
      <c r="B126" s="118" t="s">
        <v>114</v>
      </c>
      <c r="C126" s="110">
        <v>199683</v>
      </c>
      <c r="D126" s="119">
        <v>82869</v>
      </c>
      <c r="E126" s="119">
        <v>82869</v>
      </c>
      <c r="F126" s="119">
        <v>82869</v>
      </c>
      <c r="G126" s="119">
        <v>0</v>
      </c>
      <c r="H126" s="119">
        <v>0</v>
      </c>
      <c r="I126" s="119">
        <v>0</v>
      </c>
      <c r="J126" s="111">
        <v>0</v>
      </c>
      <c r="K126" s="111">
        <f t="shared" si="27"/>
        <v>82869</v>
      </c>
      <c r="L126" s="111">
        <f t="shared" si="25"/>
        <v>0</v>
      </c>
      <c r="M126" s="119">
        <v>86862</v>
      </c>
      <c r="N126" s="120">
        <v>29952</v>
      </c>
      <c r="O126" s="77" t="s">
        <v>220</v>
      </c>
      <c r="P126" s="74"/>
      <c r="Q126" s="74"/>
      <c r="R126" s="119">
        <v>57908</v>
      </c>
      <c r="S126" s="111">
        <v>0</v>
      </c>
      <c r="T126" s="111">
        <v>28954</v>
      </c>
      <c r="U126" s="111">
        <v>0</v>
      </c>
      <c r="V126" s="114">
        <f t="shared" si="28"/>
        <v>86862</v>
      </c>
      <c r="W126" s="115">
        <f t="shared" si="26"/>
        <v>0</v>
      </c>
      <c r="X126" s="115">
        <f t="shared" si="29"/>
        <v>29952</v>
      </c>
      <c r="Y126" s="111">
        <v>0</v>
      </c>
      <c r="Z126" s="111">
        <v>29956</v>
      </c>
      <c r="AA126" s="111">
        <v>0</v>
      </c>
      <c r="AB126" s="116">
        <f t="shared" si="30"/>
        <v>29956</v>
      </c>
      <c r="AC126" s="173">
        <f t="shared" si="32"/>
        <v>-4</v>
      </c>
      <c r="AD126" s="121">
        <v>199687</v>
      </c>
      <c r="AE126" s="95">
        <v>0</v>
      </c>
      <c r="AF126" s="121">
        <v>-4</v>
      </c>
    </row>
    <row r="127" spans="1:32" ht="15.75" customHeight="1" thickBot="1" thickTop="1">
      <c r="A127" s="60">
        <f t="shared" si="31"/>
        <v>92</v>
      </c>
      <c r="B127" s="118" t="s">
        <v>115</v>
      </c>
      <c r="C127" s="110">
        <v>310585</v>
      </c>
      <c r="D127" s="119">
        <v>128893</v>
      </c>
      <c r="E127" s="119">
        <v>128893</v>
      </c>
      <c r="F127" s="119">
        <v>0</v>
      </c>
      <c r="G127" s="119">
        <v>0</v>
      </c>
      <c r="H127" s="119">
        <v>0</v>
      </c>
      <c r="I127" s="119">
        <v>40000</v>
      </c>
      <c r="J127" s="111">
        <v>0</v>
      </c>
      <c r="K127" s="111">
        <f t="shared" si="27"/>
        <v>40000</v>
      </c>
      <c r="L127" s="111">
        <f t="shared" si="25"/>
        <v>88893</v>
      </c>
      <c r="M127" s="119">
        <v>135104</v>
      </c>
      <c r="N127" s="120">
        <v>46588</v>
      </c>
      <c r="O127" s="77" t="s">
        <v>159</v>
      </c>
      <c r="P127" s="74"/>
      <c r="Q127" s="74"/>
      <c r="R127" s="119">
        <v>0</v>
      </c>
      <c r="S127" s="111">
        <v>0</v>
      </c>
      <c r="T127" s="111">
        <v>0</v>
      </c>
      <c r="U127" s="111">
        <v>0</v>
      </c>
      <c r="V127" s="114">
        <f t="shared" si="28"/>
        <v>0</v>
      </c>
      <c r="W127" s="115">
        <f t="shared" si="26"/>
        <v>135104</v>
      </c>
      <c r="X127" s="115">
        <f t="shared" si="29"/>
        <v>46588</v>
      </c>
      <c r="Y127" s="111">
        <v>0</v>
      </c>
      <c r="Z127" s="111">
        <v>0</v>
      </c>
      <c r="AA127" s="111">
        <v>0</v>
      </c>
      <c r="AB127" s="116">
        <f t="shared" si="30"/>
        <v>0</v>
      </c>
      <c r="AC127" s="173">
        <f t="shared" si="32"/>
        <v>46588</v>
      </c>
      <c r="AD127" s="121">
        <v>40000</v>
      </c>
      <c r="AE127" s="95">
        <v>0</v>
      </c>
      <c r="AF127" s="121">
        <v>270585</v>
      </c>
    </row>
    <row r="128" spans="1:32" ht="15.75" customHeight="1" thickBot="1" thickTop="1">
      <c r="A128" s="60">
        <f t="shared" si="31"/>
        <v>93</v>
      </c>
      <c r="B128" s="118" t="s">
        <v>116</v>
      </c>
      <c r="C128" s="110">
        <v>266003</v>
      </c>
      <c r="D128" s="119">
        <v>110391</v>
      </c>
      <c r="E128" s="119">
        <v>110391</v>
      </c>
      <c r="F128" s="119">
        <v>0</v>
      </c>
      <c r="G128" s="119">
        <v>0</v>
      </c>
      <c r="H128" s="119">
        <v>0</v>
      </c>
      <c r="I128" s="119">
        <v>0</v>
      </c>
      <c r="J128" s="111">
        <v>0</v>
      </c>
      <c r="K128" s="111">
        <f t="shared" si="27"/>
        <v>0</v>
      </c>
      <c r="L128" s="111">
        <f t="shared" si="25"/>
        <v>110391</v>
      </c>
      <c r="M128" s="119">
        <v>115711</v>
      </c>
      <c r="N128" s="120">
        <v>39901</v>
      </c>
      <c r="O128" s="77" t="s">
        <v>184</v>
      </c>
      <c r="P128" s="74"/>
      <c r="Q128" s="74"/>
      <c r="R128" s="119">
        <v>0</v>
      </c>
      <c r="S128" s="111">
        <v>0</v>
      </c>
      <c r="T128" s="111">
        <v>0</v>
      </c>
      <c r="U128" s="111">
        <v>0</v>
      </c>
      <c r="V128" s="114">
        <f t="shared" si="28"/>
        <v>0</v>
      </c>
      <c r="W128" s="115">
        <f t="shared" si="26"/>
        <v>115711</v>
      </c>
      <c r="X128" s="115">
        <f t="shared" si="29"/>
        <v>39901</v>
      </c>
      <c r="Y128" s="111">
        <v>0</v>
      </c>
      <c r="Z128" s="111">
        <v>0</v>
      </c>
      <c r="AA128" s="111">
        <v>0</v>
      </c>
      <c r="AB128" s="116">
        <f t="shared" si="30"/>
        <v>0</v>
      </c>
      <c r="AC128" s="173">
        <f t="shared" si="32"/>
        <v>39901</v>
      </c>
      <c r="AD128" s="121">
        <v>0</v>
      </c>
      <c r="AE128" s="95">
        <v>0</v>
      </c>
      <c r="AF128" s="121">
        <v>266003</v>
      </c>
    </row>
    <row r="129" spans="1:32" ht="15.75" customHeight="1" thickBot="1" thickTop="1">
      <c r="A129" s="60">
        <f t="shared" si="31"/>
        <v>94</v>
      </c>
      <c r="B129" s="118" t="s">
        <v>117</v>
      </c>
      <c r="C129" s="110">
        <v>165736</v>
      </c>
      <c r="D129" s="119">
        <v>68780</v>
      </c>
      <c r="E129" s="119">
        <v>68780</v>
      </c>
      <c r="F129" s="119">
        <v>0</v>
      </c>
      <c r="G129" s="119">
        <v>0</v>
      </c>
      <c r="H129" s="111">
        <v>20000</v>
      </c>
      <c r="I129" s="119">
        <v>48780</v>
      </c>
      <c r="J129" s="111">
        <v>0</v>
      </c>
      <c r="K129" s="111">
        <f t="shared" si="27"/>
        <v>68780</v>
      </c>
      <c r="L129" s="111">
        <f t="shared" si="25"/>
        <v>0</v>
      </c>
      <c r="M129" s="119">
        <v>72095</v>
      </c>
      <c r="N129" s="120">
        <v>24861</v>
      </c>
      <c r="O129" s="77" t="s">
        <v>191</v>
      </c>
      <c r="P129" s="74"/>
      <c r="Q129" s="74"/>
      <c r="R129" s="119">
        <v>0</v>
      </c>
      <c r="S129" s="111">
        <v>0</v>
      </c>
      <c r="T129" s="111">
        <v>1020</v>
      </c>
      <c r="U129" s="111">
        <v>0</v>
      </c>
      <c r="V129" s="114">
        <f t="shared" si="28"/>
        <v>1020</v>
      </c>
      <c r="W129" s="115">
        <f t="shared" si="26"/>
        <v>71075</v>
      </c>
      <c r="X129" s="115">
        <f t="shared" si="29"/>
        <v>24861</v>
      </c>
      <c r="Y129" s="111">
        <v>0</v>
      </c>
      <c r="Z129" s="111">
        <v>0</v>
      </c>
      <c r="AA129" s="111">
        <v>0</v>
      </c>
      <c r="AB129" s="116">
        <f t="shared" si="30"/>
        <v>0</v>
      </c>
      <c r="AC129" s="173">
        <f t="shared" si="32"/>
        <v>24861</v>
      </c>
      <c r="AD129" s="121">
        <v>69800</v>
      </c>
      <c r="AE129" s="95">
        <v>0</v>
      </c>
      <c r="AF129" s="121">
        <v>95936</v>
      </c>
    </row>
    <row r="130" spans="1:32" ht="15.75" customHeight="1" thickBot="1" thickTop="1">
      <c r="A130" s="60">
        <f t="shared" si="31"/>
        <v>95</v>
      </c>
      <c r="B130" s="118" t="s">
        <v>118</v>
      </c>
      <c r="C130" s="110">
        <v>214530</v>
      </c>
      <c r="D130" s="119">
        <v>89030</v>
      </c>
      <c r="E130" s="119">
        <v>89030</v>
      </c>
      <c r="F130" s="119">
        <v>20000</v>
      </c>
      <c r="G130" s="119">
        <v>0</v>
      </c>
      <c r="H130" s="119">
        <v>0</v>
      </c>
      <c r="I130" s="119">
        <v>54530</v>
      </c>
      <c r="J130" s="111">
        <v>0</v>
      </c>
      <c r="K130" s="111">
        <f t="shared" si="27"/>
        <v>74530</v>
      </c>
      <c r="L130" s="111">
        <f t="shared" si="25"/>
        <v>14500</v>
      </c>
      <c r="M130" s="119">
        <v>93320</v>
      </c>
      <c r="N130" s="120">
        <v>32180</v>
      </c>
      <c r="O130" s="77" t="s">
        <v>160</v>
      </c>
      <c r="P130" s="74"/>
      <c r="Q130" s="74"/>
      <c r="R130" s="119">
        <v>0</v>
      </c>
      <c r="S130" s="111">
        <v>0</v>
      </c>
      <c r="T130" s="111">
        <v>0</v>
      </c>
      <c r="U130" s="111">
        <v>0</v>
      </c>
      <c r="V130" s="114">
        <f t="shared" si="28"/>
        <v>0</v>
      </c>
      <c r="W130" s="115">
        <f t="shared" si="26"/>
        <v>93320</v>
      </c>
      <c r="X130" s="115">
        <f t="shared" si="29"/>
        <v>32180</v>
      </c>
      <c r="Y130" s="111">
        <v>0</v>
      </c>
      <c r="Z130" s="111">
        <v>0</v>
      </c>
      <c r="AA130" s="111">
        <v>0</v>
      </c>
      <c r="AB130" s="116">
        <f t="shared" si="30"/>
        <v>0</v>
      </c>
      <c r="AC130" s="173">
        <f t="shared" si="32"/>
        <v>32180</v>
      </c>
      <c r="AD130" s="121">
        <v>74530</v>
      </c>
      <c r="AE130" s="95">
        <v>0</v>
      </c>
      <c r="AF130" s="121">
        <v>140000</v>
      </c>
    </row>
    <row r="131" spans="1:32" ht="15.75" customHeight="1" thickBot="1" thickTop="1">
      <c r="A131" s="60">
        <f t="shared" si="31"/>
        <v>96</v>
      </c>
      <c r="B131" s="118" t="s">
        <v>119</v>
      </c>
      <c r="C131" s="110">
        <v>160206</v>
      </c>
      <c r="D131" s="119">
        <v>66485</v>
      </c>
      <c r="E131" s="119">
        <v>66485</v>
      </c>
      <c r="F131" s="119">
        <v>0</v>
      </c>
      <c r="G131" s="119">
        <v>0</v>
      </c>
      <c r="H131" s="119">
        <v>0</v>
      </c>
      <c r="I131" s="119">
        <v>0</v>
      </c>
      <c r="J131" s="111">
        <v>0</v>
      </c>
      <c r="K131" s="111">
        <f t="shared" si="27"/>
        <v>0</v>
      </c>
      <c r="L131" s="111">
        <f t="shared" si="25"/>
        <v>66485</v>
      </c>
      <c r="M131" s="119">
        <v>69690</v>
      </c>
      <c r="N131" s="120">
        <v>24031</v>
      </c>
      <c r="O131" s="77" t="s">
        <v>161</v>
      </c>
      <c r="P131" s="74"/>
      <c r="Q131" s="74"/>
      <c r="R131" s="119">
        <v>0</v>
      </c>
      <c r="S131" s="111">
        <v>0</v>
      </c>
      <c r="T131" s="111">
        <v>0</v>
      </c>
      <c r="U131" s="111">
        <v>0</v>
      </c>
      <c r="V131" s="114">
        <f t="shared" si="28"/>
        <v>0</v>
      </c>
      <c r="W131" s="115">
        <f t="shared" si="26"/>
        <v>69690</v>
      </c>
      <c r="X131" s="115">
        <f t="shared" si="29"/>
        <v>24031</v>
      </c>
      <c r="Y131" s="111">
        <v>0</v>
      </c>
      <c r="Z131" s="111">
        <v>0</v>
      </c>
      <c r="AA131" s="111">
        <v>0</v>
      </c>
      <c r="AB131" s="116">
        <f t="shared" si="30"/>
        <v>0</v>
      </c>
      <c r="AC131" s="173">
        <f t="shared" si="32"/>
        <v>24031</v>
      </c>
      <c r="AD131" s="121">
        <v>0</v>
      </c>
      <c r="AE131" s="95">
        <v>0</v>
      </c>
      <c r="AF131" s="121">
        <v>160206</v>
      </c>
    </row>
    <row r="132" spans="1:32" ht="15.75" customHeight="1" thickBot="1" thickTop="1">
      <c r="A132" s="60">
        <f t="shared" si="31"/>
        <v>97</v>
      </c>
      <c r="B132" s="118" t="s">
        <v>120</v>
      </c>
      <c r="C132" s="110">
        <v>135618</v>
      </c>
      <c r="D132" s="119">
        <v>56281</v>
      </c>
      <c r="E132" s="119">
        <v>56281</v>
      </c>
      <c r="F132" s="119">
        <v>0</v>
      </c>
      <c r="G132" s="119">
        <v>0</v>
      </c>
      <c r="H132" s="119">
        <v>0</v>
      </c>
      <c r="I132" s="119">
        <v>0</v>
      </c>
      <c r="J132" s="111">
        <v>0</v>
      </c>
      <c r="K132" s="111">
        <f>SUM(F132+G132+H132+I132+J132)</f>
        <v>0</v>
      </c>
      <c r="L132" s="111">
        <f t="shared" si="25"/>
        <v>56281</v>
      </c>
      <c r="M132" s="119">
        <v>58994</v>
      </c>
      <c r="N132" s="120">
        <v>20343</v>
      </c>
      <c r="O132" s="139" t="s">
        <v>223</v>
      </c>
      <c r="P132" s="74" t="s">
        <v>224</v>
      </c>
      <c r="Q132" s="74"/>
      <c r="R132" s="119">
        <v>0</v>
      </c>
      <c r="S132" s="111">
        <v>0</v>
      </c>
      <c r="T132" s="111">
        <v>10000</v>
      </c>
      <c r="U132" s="111">
        <v>0</v>
      </c>
      <c r="V132" s="114">
        <f>SUM(R132+S132+T132+U132)</f>
        <v>10000</v>
      </c>
      <c r="W132" s="115">
        <f t="shared" si="26"/>
        <v>48994</v>
      </c>
      <c r="X132" s="115">
        <f t="shared" si="29"/>
        <v>20343</v>
      </c>
      <c r="Y132" s="111">
        <v>0</v>
      </c>
      <c r="Z132" s="111">
        <v>0</v>
      </c>
      <c r="AA132" s="111">
        <v>0</v>
      </c>
      <c r="AB132" s="116">
        <f>SUM(Y132+Z132+AA132)</f>
        <v>0</v>
      </c>
      <c r="AC132" s="173">
        <f t="shared" si="32"/>
        <v>20343</v>
      </c>
      <c r="AD132" s="121">
        <v>10000</v>
      </c>
      <c r="AE132" s="95">
        <v>0</v>
      </c>
      <c r="AF132" s="121">
        <v>125618</v>
      </c>
    </row>
    <row r="133" spans="1:32" ht="15.75" customHeight="1" thickBot="1" thickTop="1">
      <c r="A133" s="68">
        <f t="shared" si="31"/>
        <v>98</v>
      </c>
      <c r="B133" s="166" t="s">
        <v>121</v>
      </c>
      <c r="C133" s="110">
        <v>262812</v>
      </c>
      <c r="D133" s="167">
        <v>109067</v>
      </c>
      <c r="E133" s="167">
        <v>109067</v>
      </c>
      <c r="F133" s="167">
        <v>40000</v>
      </c>
      <c r="G133" s="167">
        <v>44000</v>
      </c>
      <c r="H133" s="167">
        <v>25067</v>
      </c>
      <c r="I133" s="167">
        <v>20000</v>
      </c>
      <c r="J133" s="167">
        <v>0</v>
      </c>
      <c r="K133" s="167">
        <f>SUM(F133+G133+H133+I133+J133)</f>
        <v>129067</v>
      </c>
      <c r="L133" s="168">
        <f t="shared" si="25"/>
        <v>-20000</v>
      </c>
      <c r="M133" s="167">
        <v>114323</v>
      </c>
      <c r="N133" s="169">
        <v>39422</v>
      </c>
      <c r="O133" s="170" t="s">
        <v>162</v>
      </c>
      <c r="P133" s="171"/>
      <c r="Q133" s="171"/>
      <c r="R133" s="167">
        <v>6000</v>
      </c>
      <c r="S133" s="167">
        <v>34933</v>
      </c>
      <c r="T133" s="168">
        <v>73390</v>
      </c>
      <c r="U133" s="167">
        <v>0</v>
      </c>
      <c r="V133" s="156">
        <f>SUM(R133+S133+T133+U133)</f>
        <v>114323</v>
      </c>
      <c r="W133" s="172">
        <f t="shared" si="26"/>
        <v>0</v>
      </c>
      <c r="X133" s="172">
        <f t="shared" si="29"/>
        <v>39422</v>
      </c>
      <c r="Y133" s="167">
        <v>0</v>
      </c>
      <c r="Z133" s="168">
        <v>39422</v>
      </c>
      <c r="AA133" s="167">
        <v>0</v>
      </c>
      <c r="AB133" s="156">
        <f>SUM(Y133+Z133+AA133)</f>
        <v>39422</v>
      </c>
      <c r="AC133" s="137">
        <f t="shared" si="32"/>
        <v>0</v>
      </c>
      <c r="AD133" s="121">
        <v>282812</v>
      </c>
      <c r="AE133" s="95">
        <v>0</v>
      </c>
      <c r="AF133" s="121">
        <v>-20000</v>
      </c>
    </row>
    <row r="134" spans="1:4" ht="13.5" thickTop="1">
      <c r="A134" s="32"/>
      <c r="B134" s="4"/>
      <c r="C134" s="4"/>
      <c r="D134" s="3"/>
    </row>
    <row r="135" spans="1:13" ht="12.75">
      <c r="A135" s="32"/>
      <c r="B135" s="45" t="s">
        <v>233</v>
      </c>
      <c r="C135" s="45"/>
      <c r="D135" s="3"/>
      <c r="M135" s="46" t="s">
        <v>234</v>
      </c>
    </row>
    <row r="136" spans="1:13" ht="12.75">
      <c r="A136" s="32"/>
      <c r="B136" s="45" t="s">
        <v>236</v>
      </c>
      <c r="C136" s="45"/>
      <c r="D136" s="3"/>
      <c r="M136" s="46" t="s">
        <v>235</v>
      </c>
    </row>
    <row r="137" spans="1:4" ht="12.75">
      <c r="A137" s="32"/>
      <c r="B137" s="4"/>
      <c r="C137" s="4"/>
      <c r="D137" s="3"/>
    </row>
    <row r="138" spans="1:4" ht="12.75">
      <c r="A138" s="32"/>
      <c r="B138" s="4"/>
      <c r="C138" s="4"/>
      <c r="D138" s="3"/>
    </row>
    <row r="139" spans="1:4" ht="12.75">
      <c r="A139" s="32"/>
      <c r="B139" s="4"/>
      <c r="C139" s="4"/>
      <c r="D139" s="3"/>
    </row>
    <row r="140" spans="1:4" ht="12.75">
      <c r="A140" s="32"/>
      <c r="B140" s="4"/>
      <c r="C140" s="4"/>
      <c r="D140" s="3"/>
    </row>
    <row r="141" spans="1:4" ht="12.75">
      <c r="A141" s="32"/>
      <c r="B141" s="4"/>
      <c r="C141" s="4"/>
      <c r="D141" s="3"/>
    </row>
    <row r="142" spans="1:4" ht="11.25" customHeight="1">
      <c r="A142" s="32"/>
      <c r="B142" s="4"/>
      <c r="C142" s="4"/>
      <c r="D142" s="3"/>
    </row>
    <row r="143" spans="1:4" ht="12.75">
      <c r="A143" s="32"/>
      <c r="B143" s="4"/>
      <c r="C143" s="4"/>
      <c r="D143" s="3"/>
    </row>
    <row r="144" spans="1:4" ht="12.75">
      <c r="A144" s="32"/>
      <c r="B144" s="4"/>
      <c r="C144" s="4"/>
      <c r="D144" s="3"/>
    </row>
    <row r="145" spans="1:4" ht="12.75">
      <c r="A145" s="32"/>
      <c r="B145" s="4"/>
      <c r="C145" s="4"/>
      <c r="D145" s="3"/>
    </row>
    <row r="146" spans="1:4" ht="12.75">
      <c r="A146" s="32"/>
      <c r="B146" s="4"/>
      <c r="C146" s="4"/>
      <c r="D146" s="3"/>
    </row>
    <row r="147" spans="1:13" s="5" customFormat="1" ht="12.75">
      <c r="A147" s="32"/>
      <c r="B147" s="4"/>
      <c r="C147" s="4"/>
      <c r="D147" s="3"/>
      <c r="M147" s="38"/>
    </row>
    <row r="148" spans="1:13" s="5" customFormat="1" ht="12.75">
      <c r="A148" s="32"/>
      <c r="B148" s="4"/>
      <c r="C148" s="4"/>
      <c r="D148" s="3"/>
      <c r="M148" s="38"/>
    </row>
    <row r="149" spans="1:13" s="5" customFormat="1" ht="12.75">
      <c r="A149" s="32"/>
      <c r="B149" s="4"/>
      <c r="C149" s="4"/>
      <c r="D149" s="3"/>
      <c r="M149" s="38"/>
    </row>
    <row r="150" spans="1:13" s="5" customFormat="1" ht="12.75">
      <c r="A150" s="32"/>
      <c r="B150" s="4"/>
      <c r="C150" s="4"/>
      <c r="D150" s="3"/>
      <c r="M150" s="38"/>
    </row>
    <row r="151" spans="1:13" s="5" customFormat="1" ht="12.75">
      <c r="A151" s="32"/>
      <c r="B151" s="4"/>
      <c r="C151" s="4"/>
      <c r="D151" s="3"/>
      <c r="M151" s="38"/>
    </row>
    <row r="152" spans="1:13" s="5" customFormat="1" ht="12.75">
      <c r="A152" s="32"/>
      <c r="B152" s="4"/>
      <c r="C152" s="4"/>
      <c r="D152" s="3"/>
      <c r="M152" s="38"/>
    </row>
    <row r="153" spans="1:13" s="5" customFormat="1" ht="12.75">
      <c r="A153" s="32"/>
      <c r="B153" s="4"/>
      <c r="C153" s="4"/>
      <c r="D153" s="3"/>
      <c r="M153" s="38"/>
    </row>
    <row r="154" spans="1:13" s="5" customFormat="1" ht="12.75">
      <c r="A154" s="32"/>
      <c r="B154" s="4"/>
      <c r="C154" s="4"/>
      <c r="D154" s="3"/>
      <c r="M154" s="38"/>
    </row>
    <row r="155" spans="1:13" s="5" customFormat="1" ht="12.75">
      <c r="A155" s="32"/>
      <c r="B155" s="4"/>
      <c r="C155" s="4"/>
      <c r="D155" s="3"/>
      <c r="M155" s="38"/>
    </row>
    <row r="156" spans="1:13" s="5" customFormat="1" ht="12.75">
      <c r="A156" s="32"/>
      <c r="B156" s="4"/>
      <c r="C156" s="4"/>
      <c r="D156" s="3"/>
      <c r="M156" s="38"/>
    </row>
    <row r="157" spans="1:13" s="5" customFormat="1" ht="12.75">
      <c r="A157" s="32"/>
      <c r="B157" s="4"/>
      <c r="C157" s="4"/>
      <c r="D157" s="3"/>
      <c r="M157" s="38"/>
    </row>
    <row r="158" spans="1:13" s="5" customFormat="1" ht="12.75">
      <c r="A158" s="32"/>
      <c r="B158" s="4"/>
      <c r="C158" s="4"/>
      <c r="D158" s="3"/>
      <c r="M158" s="38"/>
    </row>
    <row r="159" spans="1:13" s="5" customFormat="1" ht="12.75">
      <c r="A159" s="32"/>
      <c r="B159" s="4"/>
      <c r="C159" s="4"/>
      <c r="D159" s="3"/>
      <c r="M159" s="38"/>
    </row>
    <row r="160" spans="1:13" s="5" customFormat="1" ht="12.75">
      <c r="A160" s="32"/>
      <c r="B160" s="4"/>
      <c r="C160" s="4"/>
      <c r="D160" s="3"/>
      <c r="M160" s="38"/>
    </row>
    <row r="161" spans="1:13" s="5" customFormat="1" ht="12.75">
      <c r="A161" s="32"/>
      <c r="B161" s="4"/>
      <c r="C161" s="4"/>
      <c r="D161" s="3"/>
      <c r="M161" s="38"/>
    </row>
    <row r="162" spans="1:13" s="5" customFormat="1" ht="12.75">
      <c r="A162" s="32"/>
      <c r="B162" s="4"/>
      <c r="C162" s="4"/>
      <c r="D162" s="3"/>
      <c r="M162" s="38"/>
    </row>
    <row r="163" spans="1:13" s="5" customFormat="1" ht="12.75">
      <c r="A163" s="32"/>
      <c r="B163" s="4"/>
      <c r="C163" s="4"/>
      <c r="D163" s="3"/>
      <c r="M163" s="38"/>
    </row>
    <row r="164" spans="1:13" s="5" customFormat="1" ht="12.75">
      <c r="A164" s="32"/>
      <c r="B164" s="4"/>
      <c r="C164" s="4"/>
      <c r="D164" s="3"/>
      <c r="M164" s="38"/>
    </row>
    <row r="165" spans="1:13" s="5" customFormat="1" ht="12.75">
      <c r="A165" s="32"/>
      <c r="B165" s="4"/>
      <c r="C165" s="4"/>
      <c r="D165" s="3"/>
      <c r="M165" s="38"/>
    </row>
    <row r="166" spans="1:13" s="5" customFormat="1" ht="12.75">
      <c r="A166" s="32"/>
      <c r="B166" s="4"/>
      <c r="C166" s="4"/>
      <c r="D166" s="3"/>
      <c r="M166" s="38"/>
    </row>
    <row r="167" spans="1:13" s="5" customFormat="1" ht="12.75">
      <c r="A167" s="32"/>
      <c r="B167" s="4"/>
      <c r="C167" s="4"/>
      <c r="D167" s="3"/>
      <c r="M167" s="38"/>
    </row>
    <row r="168" spans="1:13" s="5" customFormat="1" ht="12.75">
      <c r="A168" s="32"/>
      <c r="B168" s="4"/>
      <c r="C168" s="4"/>
      <c r="D168" s="3"/>
      <c r="M168" s="38"/>
    </row>
    <row r="169" spans="1:13" s="5" customFormat="1" ht="12.75">
      <c r="A169" s="32"/>
      <c r="B169" s="4"/>
      <c r="C169" s="4"/>
      <c r="D169" s="3"/>
      <c r="M169" s="38"/>
    </row>
    <row r="170" spans="1:13" s="5" customFormat="1" ht="12.75">
      <c r="A170" s="32"/>
      <c r="B170" s="4"/>
      <c r="C170" s="4"/>
      <c r="D170" s="3"/>
      <c r="M170" s="38"/>
    </row>
    <row r="171" spans="1:13" s="5" customFormat="1" ht="12.75">
      <c r="A171" s="32"/>
      <c r="B171" s="4"/>
      <c r="C171" s="4"/>
      <c r="D171" s="3"/>
      <c r="M171" s="38"/>
    </row>
    <row r="172" spans="1:13" s="5" customFormat="1" ht="12.75">
      <c r="A172" s="32"/>
      <c r="B172" s="4"/>
      <c r="C172" s="4"/>
      <c r="D172" s="3"/>
      <c r="M172" s="38"/>
    </row>
    <row r="173" spans="1:13" s="5" customFormat="1" ht="12.75">
      <c r="A173" s="32"/>
      <c r="B173" s="4"/>
      <c r="C173" s="4"/>
      <c r="D173" s="3"/>
      <c r="M173" s="38"/>
    </row>
    <row r="174" spans="1:13" s="5" customFormat="1" ht="12.75">
      <c r="A174" s="32"/>
      <c r="B174" s="4"/>
      <c r="C174" s="4"/>
      <c r="D174" s="3"/>
      <c r="M174" s="38"/>
    </row>
    <row r="175" spans="1:13" s="5" customFormat="1" ht="12.75">
      <c r="A175" s="32"/>
      <c r="B175" s="4"/>
      <c r="C175" s="4"/>
      <c r="D175" s="3"/>
      <c r="M175" s="38"/>
    </row>
    <row r="176" spans="1:13" s="5" customFormat="1" ht="12.75">
      <c r="A176" s="32"/>
      <c r="B176" s="4"/>
      <c r="C176" s="4"/>
      <c r="D176" s="3"/>
      <c r="M176" s="38"/>
    </row>
    <row r="177" spans="1:13" s="5" customFormat="1" ht="12.75">
      <c r="A177" s="6"/>
      <c r="B177" s="2"/>
      <c r="C177" s="2"/>
      <c r="D177" s="2"/>
      <c r="M177" s="38"/>
    </row>
    <row r="178" spans="1:13" s="5" customFormat="1" ht="12.75">
      <c r="A178" s="6"/>
      <c r="B178" s="2"/>
      <c r="C178" s="2"/>
      <c r="D178" s="2"/>
      <c r="M178" s="38"/>
    </row>
    <row r="179" ht="12.75">
      <c r="A179" s="6"/>
    </row>
    <row r="180" spans="1:4" ht="12.75">
      <c r="A180" s="35"/>
      <c r="B180" s="36"/>
      <c r="C180" s="36"/>
      <c r="D180" s="40"/>
    </row>
    <row r="181" spans="1:4" ht="12.75">
      <c r="A181" s="35"/>
      <c r="B181" s="36"/>
      <c r="C181" s="36"/>
      <c r="D181" s="40"/>
    </row>
    <row r="182" ht="12.75">
      <c r="A182" s="6"/>
    </row>
    <row r="183" spans="1:3" ht="13.5" thickBot="1">
      <c r="A183" s="33"/>
      <c r="B183" s="34"/>
      <c r="C183" s="34"/>
    </row>
    <row r="184" spans="1:13" s="4" customFormat="1" ht="16.5" customHeight="1" thickTop="1">
      <c r="A184" s="203"/>
      <c r="B184" s="205"/>
      <c r="C184" s="48"/>
      <c r="D184" s="187"/>
      <c r="M184" s="39"/>
    </row>
    <row r="185" spans="1:13" s="4" customFormat="1" ht="12.75">
      <c r="A185" s="204"/>
      <c r="B185" s="206"/>
      <c r="C185" s="49"/>
      <c r="D185" s="188"/>
      <c r="M185" s="39"/>
    </row>
    <row r="186" spans="1:13" s="4" customFormat="1" ht="13.5" thickBot="1">
      <c r="A186" s="204"/>
      <c r="B186" s="206"/>
      <c r="C186" s="49"/>
      <c r="D186" s="188"/>
      <c r="M186" s="39"/>
    </row>
    <row r="187" spans="1:4" ht="13.5" thickBot="1">
      <c r="A187" s="8"/>
      <c r="B187" s="9"/>
      <c r="C187" s="9"/>
      <c r="D187" s="41"/>
    </row>
    <row r="188" spans="1:13" s="7" customFormat="1" ht="14.25" thickBot="1" thickTop="1">
      <c r="A188" s="10"/>
      <c r="B188" s="11"/>
      <c r="C188" s="11"/>
      <c r="D188" s="42"/>
      <c r="M188" s="37"/>
    </row>
    <row r="189" spans="1:13" s="7" customFormat="1" ht="13.5" thickBot="1">
      <c r="A189" s="12"/>
      <c r="B189" s="13"/>
      <c r="C189" s="13"/>
      <c r="D189" s="43"/>
      <c r="M189" s="37"/>
    </row>
    <row r="190" spans="1:4" ht="12.75">
      <c r="A190" s="14"/>
      <c r="B190" s="15"/>
      <c r="C190" s="47"/>
      <c r="D190" s="17"/>
    </row>
    <row r="191" spans="1:4" ht="12.75">
      <c r="A191" s="18"/>
      <c r="B191" s="19"/>
      <c r="C191" s="19"/>
      <c r="D191" s="16"/>
    </row>
    <row r="192" spans="1:4" ht="12.75">
      <c r="A192" s="18"/>
      <c r="B192" s="19"/>
      <c r="C192" s="19"/>
      <c r="D192" s="16"/>
    </row>
    <row r="193" spans="1:4" ht="12.75">
      <c r="A193" s="18"/>
      <c r="B193" s="19"/>
      <c r="C193" s="19"/>
      <c r="D193" s="16"/>
    </row>
    <row r="194" spans="1:4" ht="13.5" thickBot="1">
      <c r="A194" s="20"/>
      <c r="B194" s="21"/>
      <c r="C194" s="50"/>
      <c r="D194" s="28"/>
    </row>
    <row r="195" spans="1:4" ht="13.5" thickBot="1">
      <c r="A195" s="22"/>
      <c r="B195" s="23"/>
      <c r="C195" s="23"/>
      <c r="D195" s="44"/>
    </row>
    <row r="196" spans="1:4" ht="12.75">
      <c r="A196" s="24"/>
      <c r="B196" s="25"/>
      <c r="C196" s="25"/>
      <c r="D196" s="17"/>
    </row>
    <row r="197" spans="1:4" ht="12.75">
      <c r="A197" s="18"/>
      <c r="B197" s="26"/>
      <c r="C197" s="26"/>
      <c r="D197" s="16"/>
    </row>
    <row r="198" spans="1:4" ht="12.75">
      <c r="A198" s="18"/>
      <c r="B198" s="26"/>
      <c r="C198" s="26"/>
      <c r="D198" s="16"/>
    </row>
    <row r="199" spans="1:4" ht="12.75">
      <c r="A199" s="18"/>
      <c r="B199" s="26"/>
      <c r="C199" s="26"/>
      <c r="D199" s="16"/>
    </row>
    <row r="200" spans="1:4" ht="12.75">
      <c r="A200" s="18"/>
      <c r="B200" s="26"/>
      <c r="C200" s="26"/>
      <c r="D200" s="16"/>
    </row>
    <row r="201" spans="1:4" ht="12.75">
      <c r="A201" s="18"/>
      <c r="B201" s="26"/>
      <c r="C201" s="26"/>
      <c r="D201" s="16"/>
    </row>
    <row r="202" spans="1:4" ht="12.75">
      <c r="A202" s="18"/>
      <c r="B202" s="26"/>
      <c r="C202" s="26"/>
      <c r="D202" s="16"/>
    </row>
    <row r="203" spans="1:4" ht="12.75">
      <c r="A203" s="18"/>
      <c r="B203" s="26"/>
      <c r="C203" s="26"/>
      <c r="D203" s="16"/>
    </row>
    <row r="204" spans="1:4" ht="12.75">
      <c r="A204" s="18"/>
      <c r="B204" s="26"/>
      <c r="C204" s="26"/>
      <c r="D204" s="16"/>
    </row>
    <row r="205" spans="1:4" ht="12.75">
      <c r="A205" s="18"/>
      <c r="B205" s="26"/>
      <c r="C205" s="26"/>
      <c r="D205" s="16"/>
    </row>
    <row r="206" spans="1:4" ht="13.5" thickBot="1">
      <c r="A206" s="27"/>
      <c r="B206" s="26"/>
      <c r="C206" s="26"/>
      <c r="D206" s="28"/>
    </row>
    <row r="207" spans="1:4" ht="13.5" thickBot="1">
      <c r="A207" s="22"/>
      <c r="B207" s="23"/>
      <c r="C207" s="23"/>
      <c r="D207" s="44"/>
    </row>
    <row r="208" spans="1:4" ht="12.75">
      <c r="A208" s="24"/>
      <c r="B208" s="25"/>
      <c r="C208" s="25"/>
      <c r="D208" s="17"/>
    </row>
    <row r="209" spans="1:4" ht="12.75">
      <c r="A209" s="18"/>
      <c r="B209" s="26"/>
      <c r="C209" s="26"/>
      <c r="D209" s="16"/>
    </row>
    <row r="210" spans="1:4" ht="12.75">
      <c r="A210" s="18"/>
      <c r="B210" s="26"/>
      <c r="C210" s="26"/>
      <c r="D210" s="16"/>
    </row>
    <row r="211" spans="1:4" ht="12.75">
      <c r="A211" s="18"/>
      <c r="B211" s="26"/>
      <c r="C211" s="26"/>
      <c r="D211" s="16"/>
    </row>
    <row r="212" spans="1:4" ht="12.75">
      <c r="A212" s="18"/>
      <c r="B212" s="19"/>
      <c r="C212" s="19"/>
      <c r="D212" s="16"/>
    </row>
    <row r="213" spans="1:4" ht="12.75">
      <c r="A213" s="18"/>
      <c r="B213" s="19"/>
      <c r="C213" s="19"/>
      <c r="D213" s="16"/>
    </row>
    <row r="214" spans="1:4" ht="12.75">
      <c r="A214" s="18"/>
      <c r="B214" s="19"/>
      <c r="C214" s="19"/>
      <c r="D214" s="16"/>
    </row>
    <row r="215" spans="1:4" ht="12.75">
      <c r="A215" s="18"/>
      <c r="B215" s="19"/>
      <c r="C215" s="19"/>
      <c r="D215" s="16"/>
    </row>
    <row r="216" spans="1:4" ht="12.75">
      <c r="A216" s="18"/>
      <c r="B216" s="19"/>
      <c r="C216" s="19"/>
      <c r="D216" s="16"/>
    </row>
    <row r="217" spans="1:4" ht="12.75">
      <c r="A217" s="18"/>
      <c r="B217" s="19"/>
      <c r="C217" s="19"/>
      <c r="D217" s="16"/>
    </row>
    <row r="218" spans="1:4" ht="12.75">
      <c r="A218" s="18"/>
      <c r="B218" s="19"/>
      <c r="C218" s="19"/>
      <c r="D218" s="16"/>
    </row>
    <row r="219" spans="1:4" ht="12.75">
      <c r="A219" s="18"/>
      <c r="B219" s="19"/>
      <c r="C219" s="19"/>
      <c r="D219" s="16"/>
    </row>
    <row r="220" spans="1:4" ht="12.75">
      <c r="A220" s="18"/>
      <c r="B220" s="19"/>
      <c r="C220" s="19"/>
      <c r="D220" s="16"/>
    </row>
    <row r="221" spans="1:4" ht="12.75">
      <c r="A221" s="18"/>
      <c r="B221" s="19"/>
      <c r="C221" s="19"/>
      <c r="D221" s="16"/>
    </row>
    <row r="222" spans="1:4" ht="12.75">
      <c r="A222" s="18"/>
      <c r="B222" s="19"/>
      <c r="C222" s="19"/>
      <c r="D222" s="16"/>
    </row>
    <row r="223" spans="1:4" ht="12.75">
      <c r="A223" s="18"/>
      <c r="B223" s="19"/>
      <c r="C223" s="19"/>
      <c r="D223" s="16"/>
    </row>
    <row r="224" spans="1:4" ht="12.75">
      <c r="A224" s="18"/>
      <c r="B224" s="19"/>
      <c r="C224" s="19"/>
      <c r="D224" s="16"/>
    </row>
    <row r="225" spans="1:4" ht="12.75">
      <c r="A225" s="18"/>
      <c r="B225" s="19"/>
      <c r="C225" s="19"/>
      <c r="D225" s="16"/>
    </row>
    <row r="226" spans="1:4" ht="12.75">
      <c r="A226" s="18"/>
      <c r="B226" s="19"/>
      <c r="C226" s="19"/>
      <c r="D226" s="16"/>
    </row>
    <row r="227" spans="1:4" ht="12.75">
      <c r="A227" s="18"/>
      <c r="B227" s="19"/>
      <c r="C227" s="19"/>
      <c r="D227" s="16"/>
    </row>
    <row r="228" spans="1:4" ht="12.75">
      <c r="A228" s="18"/>
      <c r="B228" s="19"/>
      <c r="C228" s="19"/>
      <c r="D228" s="16"/>
    </row>
    <row r="229" spans="1:4" ht="12.75">
      <c r="A229" s="18"/>
      <c r="B229" s="19"/>
      <c r="C229" s="19"/>
      <c r="D229" s="16"/>
    </row>
    <row r="230" spans="1:4" ht="12.75">
      <c r="A230" s="18"/>
      <c r="B230" s="19"/>
      <c r="C230" s="19"/>
      <c r="D230" s="16"/>
    </row>
    <row r="231" spans="1:4" ht="12.75">
      <c r="A231" s="18"/>
      <c r="B231" s="19"/>
      <c r="C231" s="19"/>
      <c r="D231" s="16"/>
    </row>
    <row r="232" spans="1:4" ht="12.75">
      <c r="A232" s="18"/>
      <c r="B232" s="19"/>
      <c r="C232" s="19"/>
      <c r="D232" s="16"/>
    </row>
    <row r="233" spans="1:4" ht="12.75">
      <c r="A233" s="18"/>
      <c r="B233" s="19"/>
      <c r="C233" s="19"/>
      <c r="D233" s="16"/>
    </row>
    <row r="234" spans="1:4" ht="12.75">
      <c r="A234" s="18"/>
      <c r="B234" s="19"/>
      <c r="C234" s="19"/>
      <c r="D234" s="16"/>
    </row>
    <row r="235" spans="1:4" ht="12.75">
      <c r="A235" s="18"/>
      <c r="B235" s="19"/>
      <c r="C235" s="19"/>
      <c r="D235" s="16"/>
    </row>
    <row r="236" spans="1:4" ht="12.75">
      <c r="A236" s="18"/>
      <c r="B236" s="19"/>
      <c r="C236" s="19"/>
      <c r="D236" s="16"/>
    </row>
    <row r="237" spans="1:4" ht="12.75">
      <c r="A237" s="18"/>
      <c r="B237" s="19"/>
      <c r="C237" s="19"/>
      <c r="D237" s="16"/>
    </row>
    <row r="238" spans="1:4" ht="12.75">
      <c r="A238" s="18"/>
      <c r="B238" s="19"/>
      <c r="C238" s="19"/>
      <c r="D238" s="16"/>
    </row>
    <row r="239" spans="1:4" ht="12.75">
      <c r="A239" s="18"/>
      <c r="B239" s="19"/>
      <c r="C239" s="19"/>
      <c r="D239" s="16"/>
    </row>
    <row r="240" spans="1:4" ht="12.75">
      <c r="A240" s="18"/>
      <c r="B240" s="19"/>
      <c r="C240" s="19"/>
      <c r="D240" s="16"/>
    </row>
    <row r="241" spans="1:4" ht="12.75">
      <c r="A241" s="18"/>
      <c r="B241" s="19"/>
      <c r="C241" s="19"/>
      <c r="D241" s="16"/>
    </row>
    <row r="242" spans="1:4" ht="12.75">
      <c r="A242" s="18"/>
      <c r="B242" s="19"/>
      <c r="C242" s="19"/>
      <c r="D242" s="16"/>
    </row>
    <row r="243" spans="1:4" ht="12.75">
      <c r="A243" s="18"/>
      <c r="B243" s="19"/>
      <c r="C243" s="19"/>
      <c r="D243" s="16"/>
    </row>
    <row r="244" spans="1:4" ht="12.75">
      <c r="A244" s="18"/>
      <c r="B244" s="19"/>
      <c r="C244" s="19"/>
      <c r="D244" s="16"/>
    </row>
    <row r="245" spans="1:4" ht="12.75">
      <c r="A245" s="18"/>
      <c r="B245" s="19"/>
      <c r="C245" s="19"/>
      <c r="D245" s="16"/>
    </row>
    <row r="246" spans="1:4" ht="12.75">
      <c r="A246" s="18"/>
      <c r="B246" s="19"/>
      <c r="C246" s="19"/>
      <c r="D246" s="16"/>
    </row>
    <row r="247" spans="1:4" ht="12.75">
      <c r="A247" s="18"/>
      <c r="B247" s="19"/>
      <c r="C247" s="19"/>
      <c r="D247" s="16"/>
    </row>
    <row r="248" spans="1:4" ht="12.75">
      <c r="A248" s="18"/>
      <c r="B248" s="19"/>
      <c r="C248" s="19"/>
      <c r="D248" s="16"/>
    </row>
    <row r="249" spans="1:4" ht="12.75">
      <c r="A249" s="18"/>
      <c r="B249" s="19"/>
      <c r="C249" s="19"/>
      <c r="D249" s="16"/>
    </row>
    <row r="250" spans="1:4" ht="12.75">
      <c r="A250" s="18"/>
      <c r="B250" s="19"/>
      <c r="C250" s="19"/>
      <c r="D250" s="16"/>
    </row>
    <row r="251" spans="1:4" ht="12.75">
      <c r="A251" s="18"/>
      <c r="B251" s="19"/>
      <c r="C251" s="19"/>
      <c r="D251" s="16"/>
    </row>
    <row r="252" spans="1:4" ht="12.75">
      <c r="A252" s="18"/>
      <c r="B252" s="19"/>
      <c r="C252" s="19"/>
      <c r="D252" s="16"/>
    </row>
    <row r="253" spans="1:4" ht="12.75">
      <c r="A253" s="18"/>
      <c r="B253" s="19"/>
      <c r="C253" s="19"/>
      <c r="D253" s="16"/>
    </row>
    <row r="254" spans="1:4" ht="12.75">
      <c r="A254" s="18"/>
      <c r="B254" s="19"/>
      <c r="C254" s="19"/>
      <c r="D254" s="16"/>
    </row>
    <row r="255" spans="1:4" ht="12.75">
      <c r="A255" s="18"/>
      <c r="B255" s="19"/>
      <c r="C255" s="19"/>
      <c r="D255" s="16"/>
    </row>
    <row r="256" spans="1:4" ht="12.75">
      <c r="A256" s="18"/>
      <c r="B256" s="19"/>
      <c r="C256" s="19"/>
      <c r="D256" s="16"/>
    </row>
    <row r="257" spans="1:4" ht="12.75">
      <c r="A257" s="18"/>
      <c r="B257" s="19"/>
      <c r="C257" s="19"/>
      <c r="D257" s="16"/>
    </row>
    <row r="258" spans="1:4" ht="12.75">
      <c r="A258" s="18"/>
      <c r="B258" s="19"/>
      <c r="C258" s="19"/>
      <c r="D258" s="16"/>
    </row>
    <row r="259" spans="1:4" ht="12.75">
      <c r="A259" s="18"/>
      <c r="B259" s="19"/>
      <c r="C259" s="19"/>
      <c r="D259" s="16"/>
    </row>
    <row r="260" spans="1:4" ht="12.75">
      <c r="A260" s="18"/>
      <c r="B260" s="19"/>
      <c r="C260" s="19"/>
      <c r="D260" s="16"/>
    </row>
    <row r="261" spans="1:4" ht="12.75">
      <c r="A261" s="18"/>
      <c r="B261" s="19"/>
      <c r="C261" s="19"/>
      <c r="D261" s="16"/>
    </row>
    <row r="262" spans="1:4" ht="12.75">
      <c r="A262" s="18"/>
      <c r="B262" s="19"/>
      <c r="C262" s="19"/>
      <c r="D262" s="16"/>
    </row>
    <row r="263" spans="1:4" ht="12.75">
      <c r="A263" s="18"/>
      <c r="B263" s="19"/>
      <c r="C263" s="19"/>
      <c r="D263" s="16"/>
    </row>
    <row r="264" spans="1:4" ht="12.75">
      <c r="A264" s="18"/>
      <c r="B264" s="19"/>
      <c r="C264" s="19"/>
      <c r="D264" s="16"/>
    </row>
    <row r="265" spans="1:4" ht="12.75">
      <c r="A265" s="18"/>
      <c r="B265" s="19"/>
      <c r="C265" s="19"/>
      <c r="D265" s="16"/>
    </row>
    <row r="266" spans="1:4" ht="12.75">
      <c r="A266" s="18"/>
      <c r="B266" s="19"/>
      <c r="C266" s="19"/>
      <c r="D266" s="16"/>
    </row>
    <row r="267" spans="1:4" ht="12.75">
      <c r="A267" s="18"/>
      <c r="B267" s="19"/>
      <c r="C267" s="19"/>
      <c r="D267" s="16"/>
    </row>
    <row r="268" spans="1:4" ht="12.75">
      <c r="A268" s="18"/>
      <c r="B268" s="19"/>
      <c r="C268" s="19"/>
      <c r="D268" s="16"/>
    </row>
    <row r="269" spans="1:4" ht="12.75">
      <c r="A269" s="18"/>
      <c r="B269" s="19"/>
      <c r="C269" s="19"/>
      <c r="D269" s="16"/>
    </row>
    <row r="270" spans="1:4" ht="12.75">
      <c r="A270" s="18"/>
      <c r="B270" s="19"/>
      <c r="C270" s="19"/>
      <c r="D270" s="16"/>
    </row>
    <row r="271" spans="1:4" ht="12.75">
      <c r="A271" s="18"/>
      <c r="B271" s="19"/>
      <c r="C271" s="19"/>
      <c r="D271" s="16"/>
    </row>
    <row r="272" spans="1:4" ht="12.75">
      <c r="A272" s="18"/>
      <c r="B272" s="19"/>
      <c r="C272" s="19"/>
      <c r="D272" s="16"/>
    </row>
    <row r="273" spans="1:4" ht="12.75">
      <c r="A273" s="18"/>
      <c r="B273" s="19"/>
      <c r="C273" s="19"/>
      <c r="D273" s="16"/>
    </row>
    <row r="274" spans="1:4" ht="12.75">
      <c r="A274" s="18"/>
      <c r="B274" s="19"/>
      <c r="C274" s="19"/>
      <c r="D274" s="16"/>
    </row>
    <row r="275" spans="1:4" ht="12.75">
      <c r="A275" s="18"/>
      <c r="B275" s="19"/>
      <c r="C275" s="19"/>
      <c r="D275" s="16"/>
    </row>
    <row r="276" spans="1:4" ht="12.75">
      <c r="A276" s="18"/>
      <c r="B276" s="19"/>
      <c r="C276" s="19"/>
      <c r="D276" s="16"/>
    </row>
    <row r="277" spans="1:4" ht="12.75">
      <c r="A277" s="18"/>
      <c r="B277" s="19"/>
      <c r="C277" s="19"/>
      <c r="D277" s="16"/>
    </row>
    <row r="278" spans="1:4" ht="12.75">
      <c r="A278" s="18"/>
      <c r="B278" s="19"/>
      <c r="C278" s="19"/>
      <c r="D278" s="16"/>
    </row>
    <row r="279" spans="1:4" ht="12.75">
      <c r="A279" s="18"/>
      <c r="B279" s="19"/>
      <c r="C279" s="19"/>
      <c r="D279" s="16"/>
    </row>
    <row r="280" spans="1:4" ht="12.75">
      <c r="A280" s="18"/>
      <c r="B280" s="19"/>
      <c r="C280" s="19"/>
      <c r="D280" s="16"/>
    </row>
    <row r="281" spans="1:4" ht="12.75">
      <c r="A281" s="18"/>
      <c r="B281" s="19"/>
      <c r="C281" s="19"/>
      <c r="D281" s="16"/>
    </row>
    <row r="282" spans="1:4" ht="12.75">
      <c r="A282" s="18"/>
      <c r="B282" s="19"/>
      <c r="C282" s="19"/>
      <c r="D282" s="16"/>
    </row>
    <row r="283" spans="1:4" ht="12.75">
      <c r="A283" s="18"/>
      <c r="B283" s="19"/>
      <c r="C283" s="19"/>
      <c r="D283" s="16"/>
    </row>
    <row r="284" spans="1:4" ht="12.75">
      <c r="A284" s="18"/>
      <c r="B284" s="19"/>
      <c r="C284" s="19"/>
      <c r="D284" s="16"/>
    </row>
    <row r="285" spans="1:4" ht="12.75">
      <c r="A285" s="18"/>
      <c r="B285" s="19"/>
      <c r="C285" s="19"/>
      <c r="D285" s="16"/>
    </row>
    <row r="286" spans="1:4" ht="12.75">
      <c r="A286" s="18"/>
      <c r="B286" s="19"/>
      <c r="C286" s="19"/>
      <c r="D286" s="16"/>
    </row>
    <row r="287" spans="1:4" ht="12.75">
      <c r="A287" s="18"/>
      <c r="B287" s="19"/>
      <c r="C287" s="19"/>
      <c r="D287" s="16"/>
    </row>
    <row r="288" spans="1:4" ht="12.75">
      <c r="A288" s="18"/>
      <c r="B288" s="19"/>
      <c r="C288" s="19"/>
      <c r="D288" s="16"/>
    </row>
    <row r="289" spans="1:4" ht="12.75">
      <c r="A289" s="18"/>
      <c r="B289" s="19"/>
      <c r="C289" s="19"/>
      <c r="D289" s="16"/>
    </row>
    <row r="290" spans="1:4" ht="12.75">
      <c r="A290" s="18"/>
      <c r="B290" s="19"/>
      <c r="C290" s="19"/>
      <c r="D290" s="16"/>
    </row>
    <row r="291" spans="1:4" ht="12.75">
      <c r="A291" s="18"/>
      <c r="B291" s="19"/>
      <c r="C291" s="19"/>
      <c r="D291" s="16"/>
    </row>
    <row r="292" spans="1:4" ht="12.75">
      <c r="A292" s="18"/>
      <c r="B292" s="19"/>
      <c r="C292" s="19"/>
      <c r="D292" s="16"/>
    </row>
    <row r="293" spans="1:4" ht="12.75">
      <c r="A293" s="18"/>
      <c r="B293" s="19"/>
      <c r="C293" s="19"/>
      <c r="D293" s="16"/>
    </row>
    <row r="294" spans="1:4" ht="12.75">
      <c r="A294" s="18"/>
      <c r="B294" s="19"/>
      <c r="C294" s="19"/>
      <c r="D294" s="16"/>
    </row>
    <row r="295" spans="1:4" ht="12.75">
      <c r="A295" s="18"/>
      <c r="B295" s="19"/>
      <c r="C295" s="19"/>
      <c r="D295" s="16"/>
    </row>
    <row r="296" spans="1:4" ht="12.75">
      <c r="A296" s="18"/>
      <c r="B296" s="19"/>
      <c r="C296" s="19"/>
      <c r="D296" s="16"/>
    </row>
    <row r="297" spans="1:4" ht="12.75">
      <c r="A297" s="18"/>
      <c r="B297" s="19"/>
      <c r="C297" s="19"/>
      <c r="D297" s="16"/>
    </row>
    <row r="298" spans="1:4" ht="12.75">
      <c r="A298" s="18"/>
      <c r="B298" s="19"/>
      <c r="C298" s="19"/>
      <c r="D298" s="16"/>
    </row>
    <row r="299" spans="1:4" ht="12.75">
      <c r="A299" s="18"/>
      <c r="B299" s="19"/>
      <c r="C299" s="19"/>
      <c r="D299" s="16"/>
    </row>
    <row r="300" spans="1:4" ht="12.75">
      <c r="A300" s="18"/>
      <c r="B300" s="19"/>
      <c r="C300" s="19"/>
      <c r="D300" s="16"/>
    </row>
    <row r="301" spans="1:4" ht="12.75">
      <c r="A301" s="18"/>
      <c r="B301" s="19"/>
      <c r="C301" s="19"/>
      <c r="D301" s="16"/>
    </row>
    <row r="302" spans="1:4" ht="12.75">
      <c r="A302" s="18"/>
      <c r="B302" s="19"/>
      <c r="C302" s="19"/>
      <c r="D302" s="16"/>
    </row>
    <row r="303" spans="1:4" ht="12.75">
      <c r="A303" s="18"/>
      <c r="B303" s="19"/>
      <c r="C303" s="19"/>
      <c r="D303" s="16"/>
    </row>
    <row r="304" spans="1:4" ht="13.5" thickBot="1">
      <c r="A304" s="29"/>
      <c r="B304" s="30"/>
      <c r="C304" s="30"/>
      <c r="D304" s="31"/>
    </row>
    <row r="305" ht="13.5" thickTop="1"/>
    <row r="307" ht="12.75">
      <c r="A307" s="6"/>
    </row>
    <row r="308" ht="12.75">
      <c r="A308" s="6"/>
    </row>
    <row r="309" ht="12.75">
      <c r="A309" s="6"/>
    </row>
    <row r="310" spans="1:4" ht="12.75">
      <c r="A310" s="35"/>
      <c r="B310" s="36"/>
      <c r="C310" s="36"/>
      <c r="D310" s="40"/>
    </row>
    <row r="311" spans="1:4" ht="12.75">
      <c r="A311" s="35"/>
      <c r="B311" s="36"/>
      <c r="C311" s="36"/>
      <c r="D311" s="40"/>
    </row>
    <row r="312" ht="12.75">
      <c r="A312" s="6"/>
    </row>
    <row r="313" spans="1:3" ht="13.5" thickBot="1">
      <c r="A313" s="33"/>
      <c r="B313" s="34"/>
      <c r="C313" s="34"/>
    </row>
    <row r="314" spans="1:13" s="4" customFormat="1" ht="16.5" customHeight="1" thickTop="1">
      <c r="A314" s="203"/>
      <c r="B314" s="205"/>
      <c r="C314" s="48"/>
      <c r="D314" s="187"/>
      <c r="M314" s="39"/>
    </row>
    <row r="315" spans="1:13" s="4" customFormat="1" ht="12.75">
      <c r="A315" s="204"/>
      <c r="B315" s="206"/>
      <c r="C315" s="49"/>
      <c r="D315" s="188"/>
      <c r="M315" s="39"/>
    </row>
    <row r="316" spans="1:13" s="4" customFormat="1" ht="13.5" thickBot="1">
      <c r="A316" s="204"/>
      <c r="B316" s="206"/>
      <c r="C316" s="49"/>
      <c r="D316" s="188"/>
      <c r="M316" s="39"/>
    </row>
    <row r="317" spans="1:4" ht="13.5" thickBot="1">
      <c r="A317" s="8"/>
      <c r="B317" s="9"/>
      <c r="C317" s="9"/>
      <c r="D317" s="41"/>
    </row>
    <row r="318" spans="1:13" s="7" customFormat="1" ht="14.25" thickBot="1" thickTop="1">
      <c r="A318" s="10"/>
      <c r="B318" s="11"/>
      <c r="C318" s="11"/>
      <c r="D318" s="42"/>
      <c r="M318" s="37"/>
    </row>
    <row r="319" spans="1:13" s="7" customFormat="1" ht="13.5" thickBot="1">
      <c r="A319" s="12"/>
      <c r="B319" s="13"/>
      <c r="C319" s="13"/>
      <c r="D319" s="43"/>
      <c r="M319" s="37"/>
    </row>
    <row r="320" spans="1:4" ht="12.75">
      <c r="A320" s="14"/>
      <c r="B320" s="15"/>
      <c r="C320" s="47"/>
      <c r="D320" s="17"/>
    </row>
    <row r="321" spans="1:4" ht="12.75">
      <c r="A321" s="18"/>
      <c r="B321" s="19"/>
      <c r="C321" s="19"/>
      <c r="D321" s="16"/>
    </row>
    <row r="322" spans="1:4" ht="12.75">
      <c r="A322" s="18"/>
      <c r="B322" s="19"/>
      <c r="C322" s="19"/>
      <c r="D322" s="16"/>
    </row>
    <row r="323" spans="1:4" ht="12.75">
      <c r="A323" s="18"/>
      <c r="B323" s="19"/>
      <c r="C323" s="19"/>
      <c r="D323" s="16"/>
    </row>
    <row r="324" spans="1:4" ht="13.5" thickBot="1">
      <c r="A324" s="20"/>
      <c r="B324" s="21"/>
      <c r="C324" s="50"/>
      <c r="D324" s="28"/>
    </row>
    <row r="325" spans="1:4" ht="13.5" thickBot="1">
      <c r="A325" s="22"/>
      <c r="B325" s="23"/>
      <c r="C325" s="23"/>
      <c r="D325" s="44"/>
    </row>
    <row r="326" spans="1:4" ht="12.75">
      <c r="A326" s="24"/>
      <c r="B326" s="25"/>
      <c r="C326" s="25"/>
      <c r="D326" s="17"/>
    </row>
    <row r="327" spans="1:4" ht="12.75">
      <c r="A327" s="18"/>
      <c r="B327" s="26"/>
      <c r="C327" s="26"/>
      <c r="D327" s="16"/>
    </row>
    <row r="328" spans="1:4" ht="12.75">
      <c r="A328" s="18"/>
      <c r="B328" s="26"/>
      <c r="C328" s="26"/>
      <c r="D328" s="16"/>
    </row>
    <row r="329" spans="1:4" ht="12.75">
      <c r="A329" s="18"/>
      <c r="B329" s="26"/>
      <c r="C329" s="26"/>
      <c r="D329" s="16"/>
    </row>
    <row r="330" spans="1:4" ht="12.75">
      <c r="A330" s="18"/>
      <c r="B330" s="26"/>
      <c r="C330" s="26"/>
      <c r="D330" s="16"/>
    </row>
    <row r="331" spans="1:4" ht="12.75">
      <c r="A331" s="18"/>
      <c r="B331" s="26"/>
      <c r="C331" s="26"/>
      <c r="D331" s="16"/>
    </row>
    <row r="332" spans="1:4" ht="12.75">
      <c r="A332" s="18"/>
      <c r="B332" s="26"/>
      <c r="C332" s="26"/>
      <c r="D332" s="16"/>
    </row>
    <row r="333" spans="1:4" ht="12.75">
      <c r="A333" s="18"/>
      <c r="B333" s="26"/>
      <c r="C333" s="26"/>
      <c r="D333" s="16"/>
    </row>
    <row r="334" spans="1:4" ht="12.75">
      <c r="A334" s="18"/>
      <c r="B334" s="26"/>
      <c r="C334" s="26"/>
      <c r="D334" s="16"/>
    </row>
    <row r="335" spans="1:4" ht="12.75">
      <c r="A335" s="18"/>
      <c r="B335" s="26"/>
      <c r="C335" s="26"/>
      <c r="D335" s="16"/>
    </row>
    <row r="336" spans="1:4" ht="13.5" thickBot="1">
      <c r="A336" s="27"/>
      <c r="B336" s="26"/>
      <c r="C336" s="26"/>
      <c r="D336" s="28"/>
    </row>
    <row r="337" spans="1:4" ht="13.5" thickBot="1">
      <c r="A337" s="22"/>
      <c r="B337" s="23"/>
      <c r="C337" s="23"/>
      <c r="D337" s="44"/>
    </row>
    <row r="338" spans="1:4" ht="12.75">
      <c r="A338" s="24"/>
      <c r="B338" s="25"/>
      <c r="C338" s="25"/>
      <c r="D338" s="17"/>
    </row>
    <row r="339" spans="1:4" ht="12.75">
      <c r="A339" s="18"/>
      <c r="B339" s="26"/>
      <c r="C339" s="26"/>
      <c r="D339" s="16"/>
    </row>
    <row r="340" spans="1:4" ht="12.75">
      <c r="A340" s="18"/>
      <c r="B340" s="26"/>
      <c r="C340" s="26"/>
      <c r="D340" s="16"/>
    </row>
    <row r="341" spans="1:4" ht="12.75">
      <c r="A341" s="18"/>
      <c r="B341" s="26"/>
      <c r="C341" s="26"/>
      <c r="D341" s="16"/>
    </row>
    <row r="342" spans="1:4" ht="12.75">
      <c r="A342" s="18"/>
      <c r="B342" s="19"/>
      <c r="C342" s="19"/>
      <c r="D342" s="16"/>
    </row>
    <row r="343" spans="1:4" ht="12.75">
      <c r="A343" s="18"/>
      <c r="B343" s="19"/>
      <c r="C343" s="19"/>
      <c r="D343" s="16"/>
    </row>
    <row r="344" spans="1:4" ht="12.75">
      <c r="A344" s="18"/>
      <c r="B344" s="19"/>
      <c r="C344" s="19"/>
      <c r="D344" s="16"/>
    </row>
    <row r="345" spans="1:4" ht="12.75">
      <c r="A345" s="18"/>
      <c r="B345" s="19"/>
      <c r="C345" s="19"/>
      <c r="D345" s="16"/>
    </row>
    <row r="346" spans="1:4" ht="12.75">
      <c r="A346" s="18"/>
      <c r="B346" s="19"/>
      <c r="C346" s="19"/>
      <c r="D346" s="16"/>
    </row>
    <row r="347" spans="1:4" ht="12.75">
      <c r="A347" s="18"/>
      <c r="B347" s="19"/>
      <c r="C347" s="19"/>
      <c r="D347" s="16"/>
    </row>
    <row r="348" spans="1:4" ht="12.75">
      <c r="A348" s="18"/>
      <c r="B348" s="19"/>
      <c r="C348" s="19"/>
      <c r="D348" s="16"/>
    </row>
    <row r="349" spans="1:4" ht="12.75">
      <c r="A349" s="18"/>
      <c r="B349" s="19"/>
      <c r="C349" s="19"/>
      <c r="D349" s="16"/>
    </row>
    <row r="350" spans="1:4" ht="12.75">
      <c r="A350" s="18"/>
      <c r="B350" s="19"/>
      <c r="C350" s="19"/>
      <c r="D350" s="16"/>
    </row>
    <row r="351" spans="1:4" ht="12.75">
      <c r="A351" s="18"/>
      <c r="B351" s="19"/>
      <c r="C351" s="19"/>
      <c r="D351" s="16"/>
    </row>
    <row r="352" spans="1:4" ht="12.75">
      <c r="A352" s="18"/>
      <c r="B352" s="19"/>
      <c r="C352" s="19"/>
      <c r="D352" s="16"/>
    </row>
    <row r="353" spans="1:4" ht="12.75">
      <c r="A353" s="18"/>
      <c r="B353" s="19"/>
      <c r="C353" s="19"/>
      <c r="D353" s="16"/>
    </row>
    <row r="354" spans="1:4" ht="12.75">
      <c r="A354" s="18"/>
      <c r="B354" s="19"/>
      <c r="C354" s="19"/>
      <c r="D354" s="16"/>
    </row>
    <row r="355" spans="1:4" ht="12.75">
      <c r="A355" s="18"/>
      <c r="B355" s="19"/>
      <c r="C355" s="19"/>
      <c r="D355" s="16"/>
    </row>
    <row r="356" spans="1:4" ht="12.75">
      <c r="A356" s="18"/>
      <c r="B356" s="19"/>
      <c r="C356" s="19"/>
      <c r="D356" s="16"/>
    </row>
    <row r="357" spans="1:4" ht="12.75">
      <c r="A357" s="18"/>
      <c r="B357" s="19"/>
      <c r="C357" s="19"/>
      <c r="D357" s="16"/>
    </row>
    <row r="358" spans="1:4" ht="12.75">
      <c r="A358" s="18"/>
      <c r="B358" s="19"/>
      <c r="C358" s="19"/>
      <c r="D358" s="16"/>
    </row>
    <row r="359" spans="1:4" ht="12.75">
      <c r="A359" s="18"/>
      <c r="B359" s="19"/>
      <c r="C359" s="19"/>
      <c r="D359" s="16"/>
    </row>
    <row r="360" spans="1:4" ht="12.75">
      <c r="A360" s="18"/>
      <c r="B360" s="19"/>
      <c r="C360" s="19"/>
      <c r="D360" s="16"/>
    </row>
    <row r="361" spans="1:4" ht="12.75">
      <c r="A361" s="18"/>
      <c r="B361" s="19"/>
      <c r="C361" s="19"/>
      <c r="D361" s="16"/>
    </row>
    <row r="362" spans="1:4" ht="12.75">
      <c r="A362" s="18"/>
      <c r="B362" s="19"/>
      <c r="C362" s="19"/>
      <c r="D362" s="16"/>
    </row>
    <row r="363" spans="1:4" ht="12.75">
      <c r="A363" s="18"/>
      <c r="B363" s="19"/>
      <c r="C363" s="19"/>
      <c r="D363" s="16"/>
    </row>
    <row r="364" spans="1:4" ht="12.75">
      <c r="A364" s="18"/>
      <c r="B364" s="19"/>
      <c r="C364" s="19"/>
      <c r="D364" s="16"/>
    </row>
    <row r="365" spans="1:4" ht="12.75">
      <c r="A365" s="18"/>
      <c r="B365" s="19"/>
      <c r="C365" s="19"/>
      <c r="D365" s="16"/>
    </row>
    <row r="366" spans="1:4" ht="12.75">
      <c r="A366" s="18"/>
      <c r="B366" s="19"/>
      <c r="C366" s="19"/>
      <c r="D366" s="16"/>
    </row>
    <row r="367" spans="1:4" ht="12.75">
      <c r="A367" s="18"/>
      <c r="B367" s="19"/>
      <c r="C367" s="19"/>
      <c r="D367" s="16"/>
    </row>
    <row r="368" spans="1:4" ht="12.75">
      <c r="A368" s="18"/>
      <c r="B368" s="19"/>
      <c r="C368" s="19"/>
      <c r="D368" s="16"/>
    </row>
    <row r="369" spans="1:4" ht="12.75">
      <c r="A369" s="18"/>
      <c r="B369" s="19"/>
      <c r="C369" s="19"/>
      <c r="D369" s="16"/>
    </row>
    <row r="370" spans="1:4" ht="12.75">
      <c r="A370" s="18"/>
      <c r="B370" s="19"/>
      <c r="C370" s="19"/>
      <c r="D370" s="16"/>
    </row>
    <row r="371" spans="1:4" ht="12.75">
      <c r="A371" s="18"/>
      <c r="B371" s="19"/>
      <c r="C371" s="19"/>
      <c r="D371" s="16"/>
    </row>
    <row r="372" spans="1:4" ht="12.75">
      <c r="A372" s="18"/>
      <c r="B372" s="19"/>
      <c r="C372" s="19"/>
      <c r="D372" s="16"/>
    </row>
    <row r="373" spans="1:4" ht="12.75">
      <c r="A373" s="18"/>
      <c r="B373" s="19"/>
      <c r="C373" s="19"/>
      <c r="D373" s="16"/>
    </row>
    <row r="374" spans="1:4" ht="12.75">
      <c r="A374" s="18"/>
      <c r="B374" s="19"/>
      <c r="C374" s="19"/>
      <c r="D374" s="16"/>
    </row>
    <row r="375" spans="1:4" ht="12.75">
      <c r="A375" s="18"/>
      <c r="B375" s="19"/>
      <c r="C375" s="19"/>
      <c r="D375" s="16"/>
    </row>
    <row r="376" spans="1:4" ht="12.75">
      <c r="A376" s="18"/>
      <c r="B376" s="19"/>
      <c r="C376" s="19"/>
      <c r="D376" s="16"/>
    </row>
    <row r="377" spans="1:4" ht="12.75">
      <c r="A377" s="18"/>
      <c r="B377" s="19"/>
      <c r="C377" s="19"/>
      <c r="D377" s="16"/>
    </row>
    <row r="378" spans="1:4" ht="12.75">
      <c r="A378" s="18"/>
      <c r="B378" s="19"/>
      <c r="C378" s="19"/>
      <c r="D378" s="16"/>
    </row>
    <row r="379" spans="1:4" ht="12.75">
      <c r="A379" s="18"/>
      <c r="B379" s="19"/>
      <c r="C379" s="19"/>
      <c r="D379" s="16"/>
    </row>
    <row r="380" spans="1:4" ht="12.75">
      <c r="A380" s="18"/>
      <c r="B380" s="19"/>
      <c r="C380" s="19"/>
      <c r="D380" s="16"/>
    </row>
    <row r="381" spans="1:4" ht="12.75">
      <c r="A381" s="18"/>
      <c r="B381" s="19"/>
      <c r="C381" s="19"/>
      <c r="D381" s="16"/>
    </row>
    <row r="382" spans="1:4" ht="12.75">
      <c r="A382" s="18"/>
      <c r="B382" s="19"/>
      <c r="C382" s="19"/>
      <c r="D382" s="16"/>
    </row>
    <row r="383" spans="1:4" ht="12.75">
      <c r="A383" s="18"/>
      <c r="B383" s="19"/>
      <c r="C383" s="19"/>
      <c r="D383" s="16"/>
    </row>
    <row r="384" spans="1:4" ht="12.75">
      <c r="A384" s="18"/>
      <c r="B384" s="19"/>
      <c r="C384" s="19"/>
      <c r="D384" s="16"/>
    </row>
    <row r="385" spans="1:4" ht="12.75">
      <c r="A385" s="18"/>
      <c r="B385" s="19"/>
      <c r="C385" s="19"/>
      <c r="D385" s="16"/>
    </row>
    <row r="386" spans="1:4" ht="12.75">
      <c r="A386" s="18"/>
      <c r="B386" s="19"/>
      <c r="C386" s="19"/>
      <c r="D386" s="16"/>
    </row>
    <row r="387" spans="1:4" ht="12.75">
      <c r="A387" s="18"/>
      <c r="B387" s="19"/>
      <c r="C387" s="19"/>
      <c r="D387" s="16"/>
    </row>
    <row r="388" spans="1:4" ht="12.75">
      <c r="A388" s="18"/>
      <c r="B388" s="19"/>
      <c r="C388" s="19"/>
      <c r="D388" s="16"/>
    </row>
    <row r="389" spans="1:4" ht="12.75">
      <c r="A389" s="18"/>
      <c r="B389" s="19"/>
      <c r="C389" s="19"/>
      <c r="D389" s="16"/>
    </row>
    <row r="390" spans="1:4" ht="12.75">
      <c r="A390" s="18"/>
      <c r="B390" s="19"/>
      <c r="C390" s="19"/>
      <c r="D390" s="16"/>
    </row>
    <row r="391" spans="1:4" ht="12.75">
      <c r="A391" s="18"/>
      <c r="B391" s="19"/>
      <c r="C391" s="19"/>
      <c r="D391" s="16"/>
    </row>
    <row r="392" spans="1:4" ht="12.75">
      <c r="A392" s="18"/>
      <c r="B392" s="19"/>
      <c r="C392" s="19"/>
      <c r="D392" s="16"/>
    </row>
    <row r="393" spans="1:4" ht="12.75">
      <c r="A393" s="18"/>
      <c r="B393" s="19"/>
      <c r="C393" s="19"/>
      <c r="D393" s="16"/>
    </row>
    <row r="394" spans="1:4" ht="12.75">
      <c r="A394" s="18"/>
      <c r="B394" s="19"/>
      <c r="C394" s="19"/>
      <c r="D394" s="16"/>
    </row>
    <row r="395" spans="1:4" ht="12.75">
      <c r="A395" s="18"/>
      <c r="B395" s="19"/>
      <c r="C395" s="19"/>
      <c r="D395" s="16"/>
    </row>
    <row r="396" spans="1:4" ht="12.75">
      <c r="A396" s="18"/>
      <c r="B396" s="19"/>
      <c r="C396" s="19"/>
      <c r="D396" s="16"/>
    </row>
    <row r="397" spans="1:4" ht="12.75">
      <c r="A397" s="18"/>
      <c r="B397" s="19"/>
      <c r="C397" s="19"/>
      <c r="D397" s="16"/>
    </row>
    <row r="398" spans="1:4" ht="12.75">
      <c r="A398" s="18"/>
      <c r="B398" s="19"/>
      <c r="C398" s="19"/>
      <c r="D398" s="16"/>
    </row>
    <row r="399" spans="1:4" ht="12.75">
      <c r="A399" s="18"/>
      <c r="B399" s="19"/>
      <c r="C399" s="19"/>
      <c r="D399" s="16"/>
    </row>
    <row r="400" spans="1:4" ht="12.75">
      <c r="A400" s="18"/>
      <c r="B400" s="19"/>
      <c r="C400" s="19"/>
      <c r="D400" s="16"/>
    </row>
    <row r="401" spans="1:4" ht="12.75">
      <c r="A401" s="18"/>
      <c r="B401" s="19"/>
      <c r="C401" s="19"/>
      <c r="D401" s="16"/>
    </row>
    <row r="402" spans="1:4" ht="12.75">
      <c r="A402" s="18"/>
      <c r="B402" s="19"/>
      <c r="C402" s="19"/>
      <c r="D402" s="16"/>
    </row>
    <row r="403" spans="1:4" ht="12.75">
      <c r="A403" s="18"/>
      <c r="B403" s="19"/>
      <c r="C403" s="19"/>
      <c r="D403" s="16"/>
    </row>
    <row r="404" spans="1:4" ht="12.75">
      <c r="A404" s="18"/>
      <c r="B404" s="19"/>
      <c r="C404" s="19"/>
      <c r="D404" s="16"/>
    </row>
    <row r="405" spans="1:4" ht="12.75">
      <c r="A405" s="18"/>
      <c r="B405" s="19"/>
      <c r="C405" s="19"/>
      <c r="D405" s="16"/>
    </row>
    <row r="406" spans="1:4" ht="12.75">
      <c r="A406" s="18"/>
      <c r="B406" s="19"/>
      <c r="C406" s="19"/>
      <c r="D406" s="16"/>
    </row>
    <row r="407" spans="1:4" ht="12.75">
      <c r="A407" s="18"/>
      <c r="B407" s="19"/>
      <c r="C407" s="19"/>
      <c r="D407" s="16"/>
    </row>
    <row r="408" spans="1:4" ht="12.75">
      <c r="A408" s="18"/>
      <c r="B408" s="19"/>
      <c r="C408" s="19"/>
      <c r="D408" s="16"/>
    </row>
    <row r="409" spans="1:4" ht="12.75">
      <c r="A409" s="18"/>
      <c r="B409" s="19"/>
      <c r="C409" s="19"/>
      <c r="D409" s="16"/>
    </row>
    <row r="410" spans="1:4" ht="12.75">
      <c r="A410" s="18"/>
      <c r="B410" s="19"/>
      <c r="C410" s="19"/>
      <c r="D410" s="16"/>
    </row>
    <row r="411" spans="1:4" ht="12.75">
      <c r="A411" s="18"/>
      <c r="B411" s="19"/>
      <c r="C411" s="19"/>
      <c r="D411" s="16"/>
    </row>
    <row r="412" spans="1:4" ht="12.75">
      <c r="A412" s="18"/>
      <c r="B412" s="19"/>
      <c r="C412" s="19"/>
      <c r="D412" s="16"/>
    </row>
    <row r="413" spans="1:4" ht="12.75">
      <c r="A413" s="18"/>
      <c r="B413" s="19"/>
      <c r="C413" s="19"/>
      <c r="D413" s="16"/>
    </row>
    <row r="414" spans="1:4" ht="12.75">
      <c r="A414" s="18"/>
      <c r="B414" s="19"/>
      <c r="C414" s="19"/>
      <c r="D414" s="16"/>
    </row>
    <row r="415" spans="1:4" ht="12.75">
      <c r="A415" s="18"/>
      <c r="B415" s="19"/>
      <c r="C415" s="19"/>
      <c r="D415" s="16"/>
    </row>
    <row r="416" spans="1:4" ht="12.75">
      <c r="A416" s="18"/>
      <c r="B416" s="19"/>
      <c r="C416" s="19"/>
      <c r="D416" s="16"/>
    </row>
    <row r="417" spans="1:4" ht="12.75">
      <c r="A417" s="18"/>
      <c r="B417" s="19"/>
      <c r="C417" s="19"/>
      <c r="D417" s="16"/>
    </row>
    <row r="418" spans="1:4" ht="12.75">
      <c r="A418" s="18"/>
      <c r="B418" s="19"/>
      <c r="C418" s="19"/>
      <c r="D418" s="16"/>
    </row>
    <row r="419" spans="1:4" ht="12.75">
      <c r="A419" s="18"/>
      <c r="B419" s="19"/>
      <c r="C419" s="19"/>
      <c r="D419" s="16"/>
    </row>
    <row r="420" spans="1:4" ht="12.75">
      <c r="A420" s="18"/>
      <c r="B420" s="19"/>
      <c r="C420" s="19"/>
      <c r="D420" s="16"/>
    </row>
    <row r="421" spans="1:4" ht="12.75">
      <c r="A421" s="18"/>
      <c r="B421" s="19"/>
      <c r="C421" s="19"/>
      <c r="D421" s="16"/>
    </row>
    <row r="422" spans="1:4" ht="12.75">
      <c r="A422" s="18"/>
      <c r="B422" s="19"/>
      <c r="C422" s="19"/>
      <c r="D422" s="16"/>
    </row>
    <row r="423" spans="1:4" ht="12.75">
      <c r="A423" s="18"/>
      <c r="B423" s="19"/>
      <c r="C423" s="19"/>
      <c r="D423" s="16"/>
    </row>
    <row r="424" spans="1:4" ht="12.75">
      <c r="A424" s="18"/>
      <c r="B424" s="19"/>
      <c r="C424" s="19"/>
      <c r="D424" s="16"/>
    </row>
    <row r="425" spans="1:4" ht="12.75">
      <c r="A425" s="18"/>
      <c r="B425" s="19"/>
      <c r="C425" s="19"/>
      <c r="D425" s="16"/>
    </row>
    <row r="426" spans="1:4" ht="12.75">
      <c r="A426" s="18"/>
      <c r="B426" s="19"/>
      <c r="C426" s="19"/>
      <c r="D426" s="16"/>
    </row>
    <row r="427" spans="1:4" ht="12.75">
      <c r="A427" s="18"/>
      <c r="B427" s="19"/>
      <c r="C427" s="19"/>
      <c r="D427" s="16"/>
    </row>
    <row r="428" spans="1:4" ht="12.75">
      <c r="A428" s="18"/>
      <c r="B428" s="19"/>
      <c r="C428" s="19"/>
      <c r="D428" s="16"/>
    </row>
    <row r="429" spans="1:4" ht="12.75">
      <c r="A429" s="18"/>
      <c r="B429" s="19"/>
      <c r="C429" s="19"/>
      <c r="D429" s="16"/>
    </row>
    <row r="430" spans="1:4" ht="12.75">
      <c r="A430" s="18"/>
      <c r="B430" s="19"/>
      <c r="C430" s="19"/>
      <c r="D430" s="16"/>
    </row>
    <row r="431" spans="1:4" ht="12.75">
      <c r="A431" s="18"/>
      <c r="B431" s="19"/>
      <c r="C431" s="19"/>
      <c r="D431" s="16"/>
    </row>
    <row r="432" spans="1:4" ht="12.75">
      <c r="A432" s="18"/>
      <c r="B432" s="19"/>
      <c r="C432" s="19"/>
      <c r="D432" s="16"/>
    </row>
    <row r="433" spans="1:4" ht="12.75">
      <c r="A433" s="18"/>
      <c r="B433" s="19"/>
      <c r="C433" s="19"/>
      <c r="D433" s="16"/>
    </row>
    <row r="434" spans="1:4" ht="13.5" thickBot="1">
      <c r="A434" s="29"/>
      <c r="B434" s="30"/>
      <c r="C434" s="30"/>
      <c r="D434" s="31"/>
    </row>
    <row r="435" ht="13.5" thickTop="1"/>
    <row r="437" ht="12.75">
      <c r="A437" s="6"/>
    </row>
    <row r="438" ht="12.75">
      <c r="A438" s="6"/>
    </row>
    <row r="439" ht="12.75">
      <c r="A439" s="6"/>
    </row>
    <row r="440" spans="1:4" ht="12.75">
      <c r="A440" s="35"/>
      <c r="B440" s="36"/>
      <c r="C440" s="36"/>
      <c r="D440" s="40"/>
    </row>
    <row r="441" spans="1:4" ht="12.75">
      <c r="A441" s="35"/>
      <c r="B441" s="36"/>
      <c r="C441" s="36"/>
      <c r="D441" s="40"/>
    </row>
    <row r="442" ht="12.75">
      <c r="A442" s="6"/>
    </row>
    <row r="443" spans="1:3" ht="13.5" thickBot="1">
      <c r="A443" s="33"/>
      <c r="B443" s="34"/>
      <c r="C443" s="34"/>
    </row>
    <row r="444" spans="1:13" s="4" customFormat="1" ht="16.5" customHeight="1" thickTop="1">
      <c r="A444" s="203"/>
      <c r="B444" s="205"/>
      <c r="C444" s="48"/>
      <c r="D444" s="187"/>
      <c r="M444" s="39"/>
    </row>
    <row r="445" spans="1:13" s="4" customFormat="1" ht="12.75">
      <c r="A445" s="204"/>
      <c r="B445" s="206"/>
      <c r="C445" s="49"/>
      <c r="D445" s="188"/>
      <c r="M445" s="39"/>
    </row>
    <row r="446" spans="1:13" s="4" customFormat="1" ht="13.5" thickBot="1">
      <c r="A446" s="204"/>
      <c r="B446" s="206"/>
      <c r="C446" s="49"/>
      <c r="D446" s="188"/>
      <c r="M446" s="39"/>
    </row>
    <row r="447" spans="1:4" ht="13.5" thickBot="1">
      <c r="A447" s="8"/>
      <c r="B447" s="9"/>
      <c r="C447" s="9"/>
      <c r="D447" s="41"/>
    </row>
    <row r="448" spans="1:13" s="7" customFormat="1" ht="14.25" thickBot="1" thickTop="1">
      <c r="A448" s="10"/>
      <c r="B448" s="11"/>
      <c r="C448" s="11"/>
      <c r="D448" s="42"/>
      <c r="M448" s="37"/>
    </row>
    <row r="449" spans="1:13" s="7" customFormat="1" ht="13.5" thickBot="1">
      <c r="A449" s="12"/>
      <c r="B449" s="13"/>
      <c r="C449" s="13"/>
      <c r="D449" s="43"/>
      <c r="M449" s="37"/>
    </row>
    <row r="450" spans="1:4" ht="12.75">
      <c r="A450" s="14"/>
      <c r="B450" s="15"/>
      <c r="C450" s="47"/>
      <c r="D450" s="17"/>
    </row>
    <row r="451" spans="1:4" ht="12.75">
      <c r="A451" s="18"/>
      <c r="B451" s="19"/>
      <c r="C451" s="19"/>
      <c r="D451" s="16"/>
    </row>
    <row r="452" spans="1:4" ht="12.75">
      <c r="A452" s="18"/>
      <c r="B452" s="19"/>
      <c r="C452" s="19"/>
      <c r="D452" s="16"/>
    </row>
    <row r="453" spans="1:4" ht="12.75">
      <c r="A453" s="18"/>
      <c r="B453" s="19"/>
      <c r="C453" s="19"/>
      <c r="D453" s="16"/>
    </row>
    <row r="454" spans="1:4" ht="13.5" thickBot="1">
      <c r="A454" s="20"/>
      <c r="B454" s="21"/>
      <c r="C454" s="50"/>
      <c r="D454" s="28"/>
    </row>
    <row r="455" spans="1:4" ht="13.5" thickBot="1">
      <c r="A455" s="22"/>
      <c r="B455" s="23"/>
      <c r="C455" s="23"/>
      <c r="D455" s="44"/>
    </row>
    <row r="456" spans="1:4" ht="12.75">
      <c r="A456" s="24"/>
      <c r="B456" s="25"/>
      <c r="C456" s="25"/>
      <c r="D456" s="17"/>
    </row>
    <row r="457" spans="1:4" ht="12.75">
      <c r="A457" s="18"/>
      <c r="B457" s="26"/>
      <c r="C457" s="26"/>
      <c r="D457" s="16"/>
    </row>
    <row r="458" spans="1:4" ht="12.75">
      <c r="A458" s="18"/>
      <c r="B458" s="26"/>
      <c r="C458" s="26"/>
      <c r="D458" s="16"/>
    </row>
    <row r="459" spans="1:4" ht="12.75">
      <c r="A459" s="18"/>
      <c r="B459" s="26"/>
      <c r="C459" s="26"/>
      <c r="D459" s="16"/>
    </row>
    <row r="460" spans="1:4" ht="12.75">
      <c r="A460" s="18"/>
      <c r="B460" s="26"/>
      <c r="C460" s="26"/>
      <c r="D460" s="16"/>
    </row>
    <row r="461" spans="1:4" ht="12.75">
      <c r="A461" s="18"/>
      <c r="B461" s="26"/>
      <c r="C461" s="26"/>
      <c r="D461" s="16"/>
    </row>
    <row r="462" spans="1:4" ht="12.75">
      <c r="A462" s="18"/>
      <c r="B462" s="26"/>
      <c r="C462" s="26"/>
      <c r="D462" s="16"/>
    </row>
    <row r="463" spans="1:4" ht="12.75">
      <c r="A463" s="18"/>
      <c r="B463" s="26"/>
      <c r="C463" s="26"/>
      <c r="D463" s="16"/>
    </row>
    <row r="464" spans="1:4" ht="12.75">
      <c r="A464" s="18"/>
      <c r="B464" s="26"/>
      <c r="C464" s="26"/>
      <c r="D464" s="16"/>
    </row>
    <row r="465" spans="1:4" ht="12.75">
      <c r="A465" s="18"/>
      <c r="B465" s="26"/>
      <c r="C465" s="26"/>
      <c r="D465" s="16"/>
    </row>
    <row r="466" spans="1:4" ht="13.5" thickBot="1">
      <c r="A466" s="27"/>
      <c r="B466" s="26"/>
      <c r="C466" s="26"/>
      <c r="D466" s="28"/>
    </row>
    <row r="467" spans="1:4" ht="13.5" thickBot="1">
      <c r="A467" s="22"/>
      <c r="B467" s="23"/>
      <c r="C467" s="23"/>
      <c r="D467" s="44"/>
    </row>
    <row r="468" spans="1:4" ht="12.75">
      <c r="A468" s="24"/>
      <c r="B468" s="25"/>
      <c r="C468" s="25"/>
      <c r="D468" s="17"/>
    </row>
    <row r="469" spans="1:4" ht="12.75">
      <c r="A469" s="18"/>
      <c r="B469" s="26"/>
      <c r="C469" s="26"/>
      <c r="D469" s="16"/>
    </row>
    <row r="470" spans="1:4" ht="12.75">
      <c r="A470" s="18"/>
      <c r="B470" s="26"/>
      <c r="C470" s="26"/>
      <c r="D470" s="16"/>
    </row>
    <row r="471" spans="1:4" ht="12.75">
      <c r="A471" s="18"/>
      <c r="B471" s="26"/>
      <c r="C471" s="26"/>
      <c r="D471" s="16"/>
    </row>
    <row r="472" spans="1:4" ht="12.75">
      <c r="A472" s="18"/>
      <c r="B472" s="19"/>
      <c r="C472" s="19"/>
      <c r="D472" s="16"/>
    </row>
    <row r="473" spans="1:4" ht="12.75">
      <c r="A473" s="18"/>
      <c r="B473" s="19"/>
      <c r="C473" s="19"/>
      <c r="D473" s="16"/>
    </row>
    <row r="474" spans="1:4" ht="12.75">
      <c r="A474" s="18"/>
      <c r="B474" s="19"/>
      <c r="C474" s="19"/>
      <c r="D474" s="16"/>
    </row>
    <row r="475" spans="1:4" ht="12.75">
      <c r="A475" s="18"/>
      <c r="B475" s="19"/>
      <c r="C475" s="19"/>
      <c r="D475" s="16"/>
    </row>
    <row r="476" spans="1:4" ht="12.75">
      <c r="A476" s="18"/>
      <c r="B476" s="19"/>
      <c r="C476" s="19"/>
      <c r="D476" s="16"/>
    </row>
    <row r="477" spans="1:4" ht="12.75">
      <c r="A477" s="18"/>
      <c r="B477" s="19"/>
      <c r="C477" s="19"/>
      <c r="D477" s="16"/>
    </row>
    <row r="478" spans="1:4" ht="12.75">
      <c r="A478" s="18"/>
      <c r="B478" s="19"/>
      <c r="C478" s="19"/>
      <c r="D478" s="16"/>
    </row>
    <row r="479" spans="1:4" ht="12.75">
      <c r="A479" s="18"/>
      <c r="B479" s="19"/>
      <c r="C479" s="19"/>
      <c r="D479" s="16"/>
    </row>
    <row r="480" spans="1:4" ht="12.75">
      <c r="A480" s="18"/>
      <c r="B480" s="19"/>
      <c r="C480" s="19"/>
      <c r="D480" s="16"/>
    </row>
    <row r="481" spans="1:4" ht="12.75">
      <c r="A481" s="18"/>
      <c r="B481" s="19"/>
      <c r="C481" s="19"/>
      <c r="D481" s="16"/>
    </row>
    <row r="482" spans="1:4" ht="12.75">
      <c r="A482" s="18"/>
      <c r="B482" s="19"/>
      <c r="C482" s="19"/>
      <c r="D482" s="16"/>
    </row>
    <row r="483" spans="1:4" ht="12.75">
      <c r="A483" s="18"/>
      <c r="B483" s="19"/>
      <c r="C483" s="19"/>
      <c r="D483" s="16"/>
    </row>
    <row r="484" spans="1:4" ht="12.75">
      <c r="A484" s="18"/>
      <c r="B484" s="19"/>
      <c r="C484" s="19"/>
      <c r="D484" s="16"/>
    </row>
    <row r="485" spans="1:4" ht="12.75">
      <c r="A485" s="18"/>
      <c r="B485" s="19"/>
      <c r="C485" s="19"/>
      <c r="D485" s="16"/>
    </row>
    <row r="486" spans="1:4" ht="12.75">
      <c r="A486" s="18"/>
      <c r="B486" s="19"/>
      <c r="C486" s="19"/>
      <c r="D486" s="16"/>
    </row>
    <row r="487" spans="1:4" ht="12.75">
      <c r="A487" s="18"/>
      <c r="B487" s="19"/>
      <c r="C487" s="19"/>
      <c r="D487" s="16"/>
    </row>
    <row r="488" spans="1:4" ht="12.75">
      <c r="A488" s="18"/>
      <c r="B488" s="19"/>
      <c r="C488" s="19"/>
      <c r="D488" s="16"/>
    </row>
    <row r="489" spans="1:4" ht="12.75">
      <c r="A489" s="18"/>
      <c r="B489" s="19"/>
      <c r="C489" s="19"/>
      <c r="D489" s="16"/>
    </row>
    <row r="490" spans="1:4" ht="12.75">
      <c r="A490" s="18"/>
      <c r="B490" s="19"/>
      <c r="C490" s="19"/>
      <c r="D490" s="16"/>
    </row>
    <row r="491" spans="1:4" ht="12.75">
      <c r="A491" s="18"/>
      <c r="B491" s="19"/>
      <c r="C491" s="19"/>
      <c r="D491" s="16"/>
    </row>
    <row r="492" spans="1:4" ht="12.75">
      <c r="A492" s="18"/>
      <c r="B492" s="19"/>
      <c r="C492" s="19"/>
      <c r="D492" s="16"/>
    </row>
    <row r="493" spans="1:4" ht="12.75">
      <c r="A493" s="18"/>
      <c r="B493" s="19"/>
      <c r="C493" s="19"/>
      <c r="D493" s="16"/>
    </row>
    <row r="494" spans="1:4" ht="12.75">
      <c r="A494" s="18"/>
      <c r="B494" s="19"/>
      <c r="C494" s="19"/>
      <c r="D494" s="16"/>
    </row>
    <row r="495" spans="1:4" ht="12.75">
      <c r="A495" s="18"/>
      <c r="B495" s="19"/>
      <c r="C495" s="19"/>
      <c r="D495" s="16"/>
    </row>
    <row r="496" spans="1:4" ht="12.75">
      <c r="A496" s="18"/>
      <c r="B496" s="19"/>
      <c r="C496" s="19"/>
      <c r="D496" s="16"/>
    </row>
    <row r="497" spans="1:4" ht="12.75">
      <c r="A497" s="18"/>
      <c r="B497" s="19"/>
      <c r="C497" s="19"/>
      <c r="D497" s="16"/>
    </row>
    <row r="498" spans="1:4" ht="12.75">
      <c r="A498" s="18"/>
      <c r="B498" s="19"/>
      <c r="C498" s="19"/>
      <c r="D498" s="16"/>
    </row>
    <row r="499" spans="1:4" ht="12.75">
      <c r="A499" s="18"/>
      <c r="B499" s="19"/>
      <c r="C499" s="19"/>
      <c r="D499" s="16"/>
    </row>
    <row r="500" spans="1:4" ht="12.75">
      <c r="A500" s="18"/>
      <c r="B500" s="19"/>
      <c r="C500" s="19"/>
      <c r="D500" s="16"/>
    </row>
    <row r="501" spans="1:4" ht="12.75">
      <c r="A501" s="18"/>
      <c r="B501" s="19"/>
      <c r="C501" s="19"/>
      <c r="D501" s="16"/>
    </row>
    <row r="502" spans="1:4" ht="12.75">
      <c r="A502" s="18"/>
      <c r="B502" s="19"/>
      <c r="C502" s="19"/>
      <c r="D502" s="16"/>
    </row>
    <row r="503" spans="1:4" ht="12.75">
      <c r="A503" s="18"/>
      <c r="B503" s="19"/>
      <c r="C503" s="19"/>
      <c r="D503" s="16"/>
    </row>
    <row r="504" spans="1:4" ht="12.75">
      <c r="A504" s="18"/>
      <c r="B504" s="19"/>
      <c r="C504" s="19"/>
      <c r="D504" s="16"/>
    </row>
    <row r="505" spans="1:4" ht="12.75">
      <c r="A505" s="18"/>
      <c r="B505" s="19"/>
      <c r="C505" s="19"/>
      <c r="D505" s="16"/>
    </row>
    <row r="506" spans="1:4" ht="12.75">
      <c r="A506" s="18"/>
      <c r="B506" s="19"/>
      <c r="C506" s="19"/>
      <c r="D506" s="16"/>
    </row>
    <row r="507" spans="1:4" ht="12.75">
      <c r="A507" s="18"/>
      <c r="B507" s="19"/>
      <c r="C507" s="19"/>
      <c r="D507" s="16"/>
    </row>
    <row r="508" spans="1:4" ht="12.75">
      <c r="A508" s="18"/>
      <c r="B508" s="19"/>
      <c r="C508" s="19"/>
      <c r="D508" s="16"/>
    </row>
    <row r="509" spans="1:4" ht="12.75">
      <c r="A509" s="18"/>
      <c r="B509" s="19"/>
      <c r="C509" s="19"/>
      <c r="D509" s="16"/>
    </row>
    <row r="510" spans="1:4" ht="12.75">
      <c r="A510" s="18"/>
      <c r="B510" s="19"/>
      <c r="C510" s="19"/>
      <c r="D510" s="16"/>
    </row>
    <row r="511" spans="1:4" ht="12.75">
      <c r="A511" s="18"/>
      <c r="B511" s="19"/>
      <c r="C511" s="19"/>
      <c r="D511" s="16"/>
    </row>
    <row r="512" spans="1:4" ht="12.75">
      <c r="A512" s="18"/>
      <c r="B512" s="19"/>
      <c r="C512" s="19"/>
      <c r="D512" s="16"/>
    </row>
    <row r="513" spans="1:4" ht="12.75">
      <c r="A513" s="18"/>
      <c r="B513" s="19"/>
      <c r="C513" s="19"/>
      <c r="D513" s="16"/>
    </row>
    <row r="514" spans="1:4" ht="12.75">
      <c r="A514" s="18"/>
      <c r="B514" s="19"/>
      <c r="C514" s="19"/>
      <c r="D514" s="16"/>
    </row>
    <row r="515" spans="1:4" ht="12.75">
      <c r="A515" s="18"/>
      <c r="B515" s="19"/>
      <c r="C515" s="19"/>
      <c r="D515" s="16"/>
    </row>
    <row r="516" spans="1:4" ht="12.75">
      <c r="A516" s="18"/>
      <c r="B516" s="19"/>
      <c r="C516" s="19"/>
      <c r="D516" s="16"/>
    </row>
    <row r="517" spans="1:4" ht="12.75">
      <c r="A517" s="18"/>
      <c r="B517" s="19"/>
      <c r="C517" s="19"/>
      <c r="D517" s="16"/>
    </row>
    <row r="518" spans="1:4" ht="12.75">
      <c r="A518" s="18"/>
      <c r="B518" s="19"/>
      <c r="C518" s="19"/>
      <c r="D518" s="16"/>
    </row>
    <row r="519" spans="1:4" ht="12.75">
      <c r="A519" s="18"/>
      <c r="B519" s="19"/>
      <c r="C519" s="19"/>
      <c r="D519" s="16"/>
    </row>
    <row r="520" spans="1:4" ht="12.75">
      <c r="A520" s="18"/>
      <c r="B520" s="19"/>
      <c r="C520" s="19"/>
      <c r="D520" s="16"/>
    </row>
    <row r="521" spans="1:4" ht="12.75">
      <c r="A521" s="18"/>
      <c r="B521" s="19"/>
      <c r="C521" s="19"/>
      <c r="D521" s="16"/>
    </row>
    <row r="522" spans="1:4" ht="12.75">
      <c r="A522" s="18"/>
      <c r="B522" s="19"/>
      <c r="C522" s="19"/>
      <c r="D522" s="16"/>
    </row>
    <row r="523" spans="1:4" ht="12.75">
      <c r="A523" s="18"/>
      <c r="B523" s="19"/>
      <c r="C523" s="19"/>
      <c r="D523" s="16"/>
    </row>
    <row r="524" spans="1:4" ht="12.75">
      <c r="A524" s="18"/>
      <c r="B524" s="19"/>
      <c r="C524" s="19"/>
      <c r="D524" s="16"/>
    </row>
    <row r="525" spans="1:4" ht="12.75">
      <c r="A525" s="18"/>
      <c r="B525" s="19"/>
      <c r="C525" s="19"/>
      <c r="D525" s="16"/>
    </row>
    <row r="526" spans="1:4" ht="12.75">
      <c r="A526" s="18"/>
      <c r="B526" s="19"/>
      <c r="C526" s="19"/>
      <c r="D526" s="16"/>
    </row>
    <row r="527" spans="1:4" ht="12.75">
      <c r="A527" s="18"/>
      <c r="B527" s="19"/>
      <c r="C527" s="19"/>
      <c r="D527" s="16"/>
    </row>
    <row r="528" spans="1:4" ht="12.75">
      <c r="A528" s="18"/>
      <c r="B528" s="19"/>
      <c r="C528" s="19"/>
      <c r="D528" s="16"/>
    </row>
    <row r="529" spans="1:4" ht="12.75">
      <c r="A529" s="18"/>
      <c r="B529" s="19"/>
      <c r="C529" s="19"/>
      <c r="D529" s="16"/>
    </row>
    <row r="530" spans="1:4" ht="12.75">
      <c r="A530" s="18"/>
      <c r="B530" s="19"/>
      <c r="C530" s="19"/>
      <c r="D530" s="16"/>
    </row>
    <row r="531" spans="1:4" ht="12.75">
      <c r="A531" s="18"/>
      <c r="B531" s="19"/>
      <c r="C531" s="19"/>
      <c r="D531" s="16"/>
    </row>
    <row r="532" spans="1:4" ht="12.75">
      <c r="A532" s="18"/>
      <c r="B532" s="19"/>
      <c r="C532" s="19"/>
      <c r="D532" s="16"/>
    </row>
    <row r="533" spans="1:4" ht="12.75">
      <c r="A533" s="18"/>
      <c r="B533" s="19"/>
      <c r="C533" s="19"/>
      <c r="D533" s="16"/>
    </row>
    <row r="534" spans="1:4" ht="12.75">
      <c r="A534" s="18"/>
      <c r="B534" s="19"/>
      <c r="C534" s="19"/>
      <c r="D534" s="16"/>
    </row>
    <row r="535" spans="1:4" ht="12.75">
      <c r="A535" s="18"/>
      <c r="B535" s="19"/>
      <c r="C535" s="19"/>
      <c r="D535" s="16"/>
    </row>
    <row r="536" spans="1:4" ht="12.75">
      <c r="A536" s="18"/>
      <c r="B536" s="19"/>
      <c r="C536" s="19"/>
      <c r="D536" s="16"/>
    </row>
    <row r="537" spans="1:4" ht="12.75">
      <c r="A537" s="18"/>
      <c r="B537" s="19"/>
      <c r="C537" s="19"/>
      <c r="D537" s="16"/>
    </row>
    <row r="538" spans="1:4" ht="12.75">
      <c r="A538" s="18"/>
      <c r="B538" s="19"/>
      <c r="C538" s="19"/>
      <c r="D538" s="16"/>
    </row>
    <row r="539" spans="1:4" ht="12.75">
      <c r="A539" s="18"/>
      <c r="B539" s="19"/>
      <c r="C539" s="19"/>
      <c r="D539" s="16"/>
    </row>
    <row r="540" spans="1:4" ht="12.75">
      <c r="A540" s="18"/>
      <c r="B540" s="19"/>
      <c r="C540" s="19"/>
      <c r="D540" s="16"/>
    </row>
    <row r="541" spans="1:4" ht="12.75">
      <c r="A541" s="18"/>
      <c r="B541" s="19"/>
      <c r="C541" s="19"/>
      <c r="D541" s="16"/>
    </row>
    <row r="542" spans="1:4" ht="12.75">
      <c r="A542" s="18"/>
      <c r="B542" s="19"/>
      <c r="C542" s="19"/>
      <c r="D542" s="16"/>
    </row>
    <row r="543" spans="1:4" ht="12.75">
      <c r="A543" s="18"/>
      <c r="B543" s="19"/>
      <c r="C543" s="19"/>
      <c r="D543" s="16"/>
    </row>
    <row r="544" spans="1:4" ht="12.75">
      <c r="A544" s="18"/>
      <c r="B544" s="19"/>
      <c r="C544" s="19"/>
      <c r="D544" s="16"/>
    </row>
    <row r="545" spans="1:4" ht="12.75">
      <c r="A545" s="18"/>
      <c r="B545" s="19"/>
      <c r="C545" s="19"/>
      <c r="D545" s="16"/>
    </row>
    <row r="546" spans="1:4" ht="12.75">
      <c r="A546" s="18"/>
      <c r="B546" s="19"/>
      <c r="C546" s="19"/>
      <c r="D546" s="16"/>
    </row>
    <row r="547" spans="1:4" ht="12.75">
      <c r="A547" s="18"/>
      <c r="B547" s="19"/>
      <c r="C547" s="19"/>
      <c r="D547" s="16"/>
    </row>
    <row r="548" spans="1:4" ht="12.75">
      <c r="A548" s="18"/>
      <c r="B548" s="19"/>
      <c r="C548" s="19"/>
      <c r="D548" s="16"/>
    </row>
    <row r="549" spans="1:4" ht="12.75">
      <c r="A549" s="18"/>
      <c r="B549" s="19"/>
      <c r="C549" s="19"/>
      <c r="D549" s="16"/>
    </row>
    <row r="550" spans="1:4" ht="12.75">
      <c r="A550" s="18"/>
      <c r="B550" s="19"/>
      <c r="C550" s="19"/>
      <c r="D550" s="16"/>
    </row>
    <row r="551" spans="1:4" ht="12.75">
      <c r="A551" s="18"/>
      <c r="B551" s="19"/>
      <c r="C551" s="19"/>
      <c r="D551" s="16"/>
    </row>
    <row r="552" spans="1:4" ht="12.75">
      <c r="A552" s="18"/>
      <c r="B552" s="19"/>
      <c r="C552" s="19"/>
      <c r="D552" s="16"/>
    </row>
    <row r="553" spans="1:4" ht="12.75">
      <c r="A553" s="18"/>
      <c r="B553" s="19"/>
      <c r="C553" s="19"/>
      <c r="D553" s="16"/>
    </row>
    <row r="554" spans="1:4" ht="12.75">
      <c r="A554" s="18"/>
      <c r="B554" s="19"/>
      <c r="C554" s="19"/>
      <c r="D554" s="16"/>
    </row>
    <row r="555" spans="1:4" ht="12.75">
      <c r="A555" s="18"/>
      <c r="B555" s="19"/>
      <c r="C555" s="19"/>
      <c r="D555" s="16"/>
    </row>
    <row r="556" spans="1:4" ht="12.75">
      <c r="A556" s="18"/>
      <c r="B556" s="19"/>
      <c r="C556" s="19"/>
      <c r="D556" s="16"/>
    </row>
    <row r="557" spans="1:4" ht="12.75">
      <c r="A557" s="18"/>
      <c r="B557" s="19"/>
      <c r="C557" s="19"/>
      <c r="D557" s="16"/>
    </row>
    <row r="558" spans="1:4" ht="12.75">
      <c r="A558" s="18"/>
      <c r="B558" s="19"/>
      <c r="C558" s="19"/>
      <c r="D558" s="16"/>
    </row>
    <row r="559" spans="1:4" ht="12.75">
      <c r="A559" s="18"/>
      <c r="B559" s="19"/>
      <c r="C559" s="19"/>
      <c r="D559" s="16"/>
    </row>
    <row r="560" spans="1:4" ht="12.75">
      <c r="A560" s="18"/>
      <c r="B560" s="19"/>
      <c r="C560" s="19"/>
      <c r="D560" s="16"/>
    </row>
    <row r="561" spans="1:4" ht="12.75">
      <c r="A561" s="18"/>
      <c r="B561" s="19"/>
      <c r="C561" s="19"/>
      <c r="D561" s="16"/>
    </row>
    <row r="562" spans="1:4" ht="12.75">
      <c r="A562" s="18"/>
      <c r="B562" s="19"/>
      <c r="C562" s="19"/>
      <c r="D562" s="16"/>
    </row>
    <row r="563" spans="1:4" ht="12.75">
      <c r="A563" s="18"/>
      <c r="B563" s="19"/>
      <c r="C563" s="19"/>
      <c r="D563" s="16"/>
    </row>
    <row r="564" spans="1:4" ht="13.5" thickBot="1">
      <c r="A564" s="29"/>
      <c r="B564" s="30"/>
      <c r="C564" s="30"/>
      <c r="D564" s="31"/>
    </row>
    <row r="565" ht="13.5" thickTop="1"/>
  </sheetData>
  <sheetProtection/>
  <mergeCells count="40">
    <mergeCell ref="I10:I13"/>
    <mergeCell ref="T10:T13"/>
    <mergeCell ref="A6:M6"/>
    <mergeCell ref="Z10:Z13"/>
    <mergeCell ref="K10:K13"/>
    <mergeCell ref="C10:C13"/>
    <mergeCell ref="M10:M13"/>
    <mergeCell ref="A10:A13"/>
    <mergeCell ref="B10:B13"/>
    <mergeCell ref="H10:H13"/>
    <mergeCell ref="AD10:AD13"/>
    <mergeCell ref="AC10:AC13"/>
    <mergeCell ref="AD6:AE6"/>
    <mergeCell ref="D10:D13"/>
    <mergeCell ref="AA10:AA13"/>
    <mergeCell ref="V10:V13"/>
    <mergeCell ref="AB10:AB13"/>
    <mergeCell ref="J10:J13"/>
    <mergeCell ref="U10:U13"/>
    <mergeCell ref="AE10:AE13"/>
    <mergeCell ref="G10:G13"/>
    <mergeCell ref="D444:D446"/>
    <mergeCell ref="A314:A316"/>
    <mergeCell ref="B314:B316"/>
    <mergeCell ref="A444:A446"/>
    <mergeCell ref="B444:B446"/>
    <mergeCell ref="F10:F13"/>
    <mergeCell ref="D184:D186"/>
    <mergeCell ref="A184:A186"/>
    <mergeCell ref="B184:B186"/>
    <mergeCell ref="AF10:AF13"/>
    <mergeCell ref="D314:D316"/>
    <mergeCell ref="A5:AF5"/>
    <mergeCell ref="A7:AF7"/>
    <mergeCell ref="L10:L13"/>
    <mergeCell ref="R10:R13"/>
    <mergeCell ref="W10:W13"/>
    <mergeCell ref="X10:X13"/>
    <mergeCell ref="S10:S13"/>
    <mergeCell ref="Y10:Y13"/>
  </mergeCells>
  <printOptions/>
  <pageMargins left="0.31" right="0.16" top="0.7480314960629921" bottom="0.7480314960629921" header="0.31496062992125984" footer="0.31496062992125984"/>
  <pageSetup fitToHeight="0" fitToWidth="0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simona.samoila</dc:creator>
  <cp:keywords/>
  <dc:description/>
  <cp:lastModifiedBy>Buzuleac.Niculina</cp:lastModifiedBy>
  <cp:lastPrinted>2015-06-17T10:49:46Z</cp:lastPrinted>
  <dcterms:created xsi:type="dcterms:W3CDTF">2008-12-17T08:24:35Z</dcterms:created>
  <dcterms:modified xsi:type="dcterms:W3CDTF">2015-07-01T09:52:58Z</dcterms:modified>
  <cp:category/>
  <cp:version/>
  <cp:contentType/>
  <cp:contentStatus/>
</cp:coreProperties>
</file>